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codeName="ThisWorkbook" defaultThemeVersion="166925"/>
  <mc:AlternateContent xmlns:mc="http://schemas.openxmlformats.org/markup-compatibility/2006">
    <mc:Choice Requires="x15">
      <x15ac:absPath xmlns:x15ac="http://schemas.microsoft.com/office/spreadsheetml/2010/11/ac" url="S:\CORP-Share\PURCHASING\Intelligent Supply Chain\OSN Content\SSG docs\Section J\"/>
    </mc:Choice>
  </mc:AlternateContent>
  <xr:revisionPtr revIDLastSave="0" documentId="8_{55E1DCD8-BDA3-49F7-83B5-977B17C3B36E}" xr6:coauthVersionLast="47" xr6:coauthVersionMax="47" xr10:uidLastSave="{00000000-0000-0000-0000-000000000000}"/>
  <workbookProtection workbookAlgorithmName="SHA-512" workbookHashValue="DqpITWQsqMywpqRnEns+VSQ/Rubb6vYXmAP0Q5Hq6KaSxApD3tudnMYZVSi0U1i3YK480WSJktkfuT6KWCHdLw==" workbookSaltValue="eM5fRx6KBoZEUq7h3nWFlw==" workbookSpinCount="100000" lockStructure="1"/>
  <bookViews>
    <workbookView xWindow="2460" yWindow="435" windowWidth="17100" windowHeight="14400" xr2:uid="{78967854-DE34-4795-A449-0DD156032A64}"/>
  </bookViews>
  <sheets>
    <sheet name="Packaging Data Sheet" sheetId="1" r:id="rId1"/>
    <sheet name="Packaging Calculator" sheetId="2" state="veryHidden" r:id="rId2"/>
    <sheet name="Data Validation" sheetId="3" state="veryHidden" r:id="rId3"/>
  </sheets>
  <definedNames>
    <definedName name="_xlnm.Print_Area" localSheetId="0">'Packaging Data Sheet'!$A$1:$F$40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1" i="2" l="1"/>
  <c r="D11" i="2"/>
  <c r="C11" i="2"/>
  <c r="B11" i="2"/>
  <c r="AD3" i="2"/>
  <c r="AC3" i="2"/>
  <c r="AB3" i="2"/>
  <c r="AA3" i="2"/>
  <c r="Z3" i="2"/>
  <c r="Y3" i="2"/>
  <c r="W3" i="2"/>
  <c r="V3" i="2"/>
  <c r="U3" i="2"/>
  <c r="T3" i="2"/>
  <c r="S3" i="2"/>
  <c r="R3" i="2"/>
  <c r="Q3" i="2"/>
  <c r="P3" i="2"/>
  <c r="O3" i="2"/>
  <c r="N3" i="2"/>
  <c r="M3" i="2"/>
  <c r="L3" i="2"/>
  <c r="K3" i="2"/>
  <c r="J3" i="2"/>
  <c r="I3" i="2"/>
  <c r="H3" i="2"/>
  <c r="H11" i="2" l="1"/>
  <c r="N11" i="2"/>
  <c r="W11" i="2"/>
  <c r="D11" i="1" s="1"/>
  <c r="O11" i="2"/>
  <c r="AD11" i="2"/>
  <c r="D18" i="1" s="1"/>
  <c r="U11" i="2"/>
  <c r="D9" i="1" s="1"/>
  <c r="M11" i="2"/>
  <c r="AC11" i="2"/>
  <c r="D17" i="1" s="1"/>
  <c r="T11" i="2"/>
  <c r="D8" i="1" s="1"/>
  <c r="L11" i="2"/>
  <c r="AB11" i="2"/>
  <c r="D16" i="1" s="1"/>
  <c r="S11" i="2"/>
  <c r="D7" i="1" s="1"/>
  <c r="K11" i="2"/>
  <c r="V11" i="2"/>
  <c r="D10" i="1" s="1"/>
  <c r="AA11" i="2"/>
  <c r="D15" i="1" s="1"/>
  <c r="R11" i="2"/>
  <c r="D6" i="1" s="1"/>
  <c r="J11" i="2"/>
  <c r="Z11" i="2"/>
  <c r="D14" i="1" s="1"/>
  <c r="Q11" i="2"/>
  <c r="I11" i="2"/>
  <c r="Y11" i="2"/>
  <c r="D13" i="1" s="1"/>
  <c r="P11" i="2"/>
  <c r="X11" i="2" l="1"/>
  <c r="D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Haley Kersten</author>
  </authors>
  <commentList>
    <comment ref="A4" authorId="0" shapeId="0" xr:uid="{C49EFCDC-00A1-41E5-B1AC-7BEA5C68542C}">
      <text>
        <r>
          <rPr>
            <sz val="9"/>
            <color indexed="81"/>
            <rFont val="Tahoma"/>
            <family val="2"/>
          </rPr>
          <t xml:space="preserve">Select Standard Packaging if the part dimensions are 48" or less.  Select Non Standard if the part exceeds the 48" foot print of the largest standard container.
</t>
        </r>
      </text>
    </comment>
    <comment ref="C4" authorId="0" shapeId="0" xr:uid="{4570135F-5736-4417-A8D0-456D96E11FFD}">
      <text>
        <r>
          <rPr>
            <sz val="9"/>
            <color indexed="81"/>
            <rFont val="Tahoma"/>
            <family val="2"/>
          </rPr>
          <t>Chep Program Standard Returnable Container Types Listed with Exterior Dims.</t>
        </r>
      </text>
    </comment>
    <comment ref="D4" authorId="0" shapeId="0" xr:uid="{AEEBC446-5354-4547-A239-4C45F724E1B0}">
      <text>
        <r>
          <rPr>
            <sz val="9"/>
            <color indexed="81"/>
            <rFont val="Tahoma"/>
            <family val="2"/>
          </rPr>
          <t>Calculated Standard Pack Quantity. This is the amount of each part that fit in each Oshkosh Standard Container size.</t>
        </r>
      </text>
    </comment>
    <comment ref="A5" authorId="0" shapeId="0" xr:uid="{414C8AD3-672A-4425-8F72-80A6E441494A}">
      <text>
        <r>
          <rPr>
            <sz val="9"/>
            <color indexed="81"/>
            <rFont val="Tahoma"/>
            <family val="2"/>
          </rPr>
          <t xml:space="preserve">If part is bendable (i.e. hose, wire harness) Please provide the Overall dimensions of the part when coiled to ship.
</t>
        </r>
      </text>
    </comment>
    <comment ref="A12" authorId="0" shapeId="0" xr:uid="{7B7804B2-1CA6-46D8-BDC0-C4E9DD7A0C7C}">
      <text>
        <r>
          <rPr>
            <sz val="9"/>
            <color indexed="81"/>
            <rFont val="Tahoma"/>
            <family val="2"/>
          </rPr>
          <t xml:space="preserve">Select a Standard Returnable if you are already a supplier using Chep returnable containers.  Select a Standard Corrugated Box if you are not using Chep returnable containers.
</t>
        </r>
      </text>
    </comment>
    <comment ref="C12" authorId="0" shapeId="0" xr:uid="{EA629DA0-0E85-4D0B-883B-4290D5824A09}">
      <text>
        <r>
          <rPr>
            <sz val="9"/>
            <color indexed="81"/>
            <rFont val="Tahoma"/>
            <family val="2"/>
          </rPr>
          <t xml:space="preserve">Standard Corrugated Containers listed with Exterior Dims.
</t>
        </r>
      </text>
    </comment>
    <comment ref="A13" authorId="0" shapeId="0" xr:uid="{70B88024-1BF5-44FC-9AF1-9B5B63D7AB2F}">
      <text>
        <r>
          <rPr>
            <sz val="9"/>
            <color indexed="81"/>
            <rFont val="Tahoma"/>
            <family val="2"/>
          </rPr>
          <t xml:space="preserve">Select the coinciding SPQ that is calculated with the standard container selected from the work sheet directly to the right. If you can better nest the parts to fit more than the calcuator states please free form fill in what the SPQ will then be in this field.
</t>
        </r>
      </text>
    </comment>
    <comment ref="A14" authorId="0" shapeId="0" xr:uid="{6E109837-09D4-4754-9D0A-618455215576}">
      <text>
        <r>
          <rPr>
            <sz val="9"/>
            <color indexed="81"/>
            <rFont val="Tahoma"/>
            <family val="2"/>
          </rPr>
          <t xml:space="preserve">Estimated Packaging Cost Per Piece, including dunnage.
</t>
        </r>
      </text>
    </comment>
    <comment ref="A15" authorId="0" shapeId="0" xr:uid="{EA802CC0-E747-4CB9-B979-AABE1269BFA3}">
      <text>
        <r>
          <rPr>
            <sz val="9"/>
            <color indexed="81"/>
            <rFont val="Tahoma"/>
            <family val="2"/>
          </rPr>
          <t>Estimated Label Cost</t>
        </r>
      </text>
    </comment>
    <comment ref="C17" authorId="0" shapeId="0" xr:uid="{F3F9D176-D72B-4A84-96A0-A394ADAEC835}">
      <text>
        <r>
          <rPr>
            <sz val="9"/>
            <color indexed="81"/>
            <rFont val="Tahoma"/>
            <family val="2"/>
          </rPr>
          <t>These are bulk boxes and will ship on a pallet.</t>
        </r>
      </text>
    </comment>
    <comment ref="C18" authorId="0" shapeId="0" xr:uid="{3DB04D49-99A5-4788-B70F-76831F21C18E}">
      <text>
        <r>
          <rPr>
            <sz val="9"/>
            <color indexed="81"/>
            <rFont val="Tahoma"/>
            <family val="2"/>
          </rPr>
          <t>These are bulk boxes and will ship on a pallet.</t>
        </r>
      </text>
    </comment>
    <comment ref="A19" authorId="0" shapeId="0" xr:uid="{5FC53B77-0783-40C4-B4E1-44B50559F2BC}">
      <text>
        <r>
          <rPr>
            <sz val="9"/>
            <color indexed="81"/>
            <rFont val="Tahoma"/>
            <family val="2"/>
          </rPr>
          <t xml:space="preserve">If the part does not fit in a standard container footprint, please provide the exterior dimensions of the packaging you will use and a discription of the type of packaging material (i.e. crate, pallet, metal rack, corrugated box).
</t>
        </r>
      </text>
    </comment>
    <comment ref="A20" authorId="0" shapeId="0" xr:uid="{610C59A3-DE6C-473D-B634-B79D1A8228A7}">
      <text>
        <r>
          <rPr>
            <sz val="9"/>
            <color indexed="81"/>
            <rFont val="Tahoma"/>
            <family val="2"/>
          </rPr>
          <t xml:space="preserve">Standard Pack Quantity planned to ship in the Non Standard Packaging.
</t>
        </r>
      </text>
    </comment>
    <comment ref="A21" authorId="0" shapeId="0" xr:uid="{FB484444-D154-472A-9D47-29F8C4A2A965}">
      <text>
        <r>
          <rPr>
            <sz val="9"/>
            <color indexed="81"/>
            <rFont val="Tahoma"/>
            <family val="2"/>
          </rPr>
          <t>If you plan to use a standard or custom returnable container as your primary packaging method, please provide what you will use as a back up if you are shorted.  This container should be the same dimensions as the primary returnable used.</t>
        </r>
      </text>
    </comment>
    <comment ref="A22" authorId="0" shapeId="0" xr:uid="{00C72F15-583D-429F-BAA5-64465BAF4EF0}">
      <text>
        <r>
          <rPr>
            <sz val="9"/>
            <color indexed="81"/>
            <rFont val="Tahoma"/>
            <family val="2"/>
          </rPr>
          <t>Dunnage- Interior Packaging Materials</t>
        </r>
      </text>
    </comment>
    <comment ref="A26" authorId="0" shapeId="0" xr:uid="{9393C0B8-6B29-4B9D-AC48-89FEB2857B5D}">
      <text>
        <r>
          <rPr>
            <sz val="9"/>
            <color indexed="81"/>
            <rFont val="Tahoma"/>
            <family val="2"/>
          </rPr>
          <t>These sign offs should be used internal if segment doesn't have a Material Flow Council established.  Otherwise all container and standard pack quantities submitted for parts should go through the Material Flow Council.</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Haley Kersten</author>
  </authors>
  <commentList>
    <comment ref="A12" authorId="0" shapeId="0" xr:uid="{BEF14B67-7E98-445F-AE11-A0E0CFB33E88}">
      <text>
        <r>
          <rPr>
            <sz val="9"/>
            <color indexed="81"/>
            <rFont val="Tahoma"/>
            <family val="2"/>
          </rPr>
          <t>These are bulk boxes and will ship on a pallet.</t>
        </r>
      </text>
    </comment>
    <comment ref="A13" authorId="0" shapeId="0" xr:uid="{02062308-5AF4-4517-8D34-C15A51F036AA}">
      <text>
        <r>
          <rPr>
            <sz val="9"/>
            <color indexed="81"/>
            <rFont val="Tahoma"/>
            <family val="2"/>
          </rPr>
          <t>These are bulk boxes and will ship on a pallet.</t>
        </r>
      </text>
    </comment>
  </commentList>
</comments>
</file>

<file path=xl/sharedStrings.xml><?xml version="1.0" encoding="utf-8"?>
<sst xmlns="http://schemas.openxmlformats.org/spreadsheetml/2006/main" count="134" uniqueCount="111">
  <si>
    <t>Part #</t>
  </si>
  <si>
    <t>Supplier #</t>
  </si>
  <si>
    <t>Length</t>
  </si>
  <si>
    <t>Width</t>
  </si>
  <si>
    <t>Height</t>
  </si>
  <si>
    <t>Weight</t>
  </si>
  <si>
    <t>C0001</t>
  </si>
  <si>
    <t>C0002</t>
  </si>
  <si>
    <t>C0003</t>
  </si>
  <si>
    <t>C0004</t>
  </si>
  <si>
    <t>C0006</t>
  </si>
  <si>
    <t>C0007</t>
  </si>
  <si>
    <t>C0008</t>
  </si>
  <si>
    <t>E0001</t>
  </si>
  <si>
    <t>E0002</t>
  </si>
  <si>
    <t>E0003</t>
  </si>
  <si>
    <t>E0004</t>
  </si>
  <si>
    <t>E0005</t>
  </si>
  <si>
    <t>E0006</t>
  </si>
  <si>
    <t>Enterprise-Wide CHEP Standard Containers</t>
  </si>
  <si>
    <t>Standard Expendable</t>
  </si>
  <si>
    <t>CHEP120705</t>
  </si>
  <si>
    <t>CHEP121507</t>
  </si>
  <si>
    <t>CHEP241507</t>
  </si>
  <si>
    <t>CHEP481507</t>
  </si>
  <si>
    <t>CHEP323025</t>
  </si>
  <si>
    <t>CHEP323034</t>
  </si>
  <si>
    <t>CHEP484534</t>
  </si>
  <si>
    <t>Custom Container</t>
  </si>
  <si>
    <t>Small</t>
  </si>
  <si>
    <t>Medium Shallow</t>
  </si>
  <si>
    <t>Large Shallow</t>
  </si>
  <si>
    <t>Large</t>
  </si>
  <si>
    <t>Bulk Shallow</t>
  </si>
  <si>
    <t>Bulk Deep</t>
  </si>
  <si>
    <r>
      <t xml:space="preserve">Global MM Team Packaging Calculator 
</t>
    </r>
    <r>
      <rPr>
        <b/>
        <sz val="26"/>
        <color rgb="FFFFFF00"/>
        <rFont val="Arial Black"/>
        <family val="2"/>
      </rPr>
      <t xml:space="preserve">CHEP Standard Sizes
</t>
    </r>
    <r>
      <rPr>
        <b/>
        <sz val="22"/>
        <color rgb="FFFFFF00"/>
        <rFont val="Arial Black"/>
        <family val="2"/>
      </rPr>
      <t>Non-Standard Sizes Added Manually</t>
    </r>
  </si>
  <si>
    <t>Oshkosh Defense</t>
  </si>
  <si>
    <t>McNeilus Truck Containers</t>
  </si>
  <si>
    <t>Volume (Cubic In)</t>
  </si>
  <si>
    <t>Container Length (In)</t>
  </si>
  <si>
    <t>Container Width (In)</t>
  </si>
  <si>
    <t>Container Height (In)</t>
  </si>
  <si>
    <t>Total Load Capacity (Lbs)</t>
  </si>
  <si>
    <t>Fill Capacity (Lbs)</t>
  </si>
  <si>
    <t>Container ID</t>
  </si>
  <si>
    <t>S</t>
  </si>
  <si>
    <t>SHM</t>
  </si>
  <si>
    <t>M</t>
  </si>
  <si>
    <t>SHL</t>
  </si>
  <si>
    <t>L</t>
  </si>
  <si>
    <t>NSO1207-5</t>
  </si>
  <si>
    <t>NXO1215-7</t>
  </si>
  <si>
    <t>NSO1615-7</t>
  </si>
  <si>
    <t>NXO2415-7</t>
  </si>
  <si>
    <t>Part Number</t>
  </si>
  <si>
    <t>Dimension Unit of Measure</t>
  </si>
  <si>
    <t>Unit of Measure - Weight</t>
  </si>
  <si>
    <t>Shallow Medium</t>
  </si>
  <si>
    <t>Medium</t>
  </si>
  <si>
    <t>Shallow Large</t>
  </si>
  <si>
    <t>0140043</t>
  </si>
  <si>
    <t>IN</t>
  </si>
  <si>
    <t>LB</t>
  </si>
  <si>
    <t>Packaging Cost:</t>
  </si>
  <si>
    <t>Label Cost:</t>
  </si>
  <si>
    <t>Preferred Standard Pack Quantity</t>
  </si>
  <si>
    <t>OSK Approvals</t>
  </si>
  <si>
    <t>Job Functions</t>
  </si>
  <si>
    <t>Name</t>
  </si>
  <si>
    <t>Signature</t>
  </si>
  <si>
    <t>Date</t>
  </si>
  <si>
    <t>Packaging</t>
  </si>
  <si>
    <t>Materials</t>
  </si>
  <si>
    <t>For Oshkosh Internal Use Only:</t>
  </si>
  <si>
    <t>Is Dunnage Present? (Y/N)</t>
  </si>
  <si>
    <t>Descrtiption of Dunnage</t>
  </si>
  <si>
    <t>SPQ</t>
  </si>
  <si>
    <t>Standard Returnable Containers</t>
  </si>
  <si>
    <t>Standard Corrugated Containers</t>
  </si>
  <si>
    <t>Weight (lbs.)</t>
  </si>
  <si>
    <t>Safety (as needed)</t>
  </si>
  <si>
    <t xml:space="preserve">Quality </t>
  </si>
  <si>
    <t xml:space="preserve">Logistics </t>
  </si>
  <si>
    <t>Purchasing</t>
  </si>
  <si>
    <t>C0001  (12" x 7" x 5")</t>
  </si>
  <si>
    <t>C0002  (12" x 15" x 7")</t>
  </si>
  <si>
    <t>C0003  (24" x 15" x 7")</t>
  </si>
  <si>
    <t>C0004  (48" x 15" x 7")</t>
  </si>
  <si>
    <t>C0006  (32" x 30" x 25")</t>
  </si>
  <si>
    <t>C0007 (32" x 30" x 34")</t>
  </si>
  <si>
    <t>C0008 (48" x 45" x 34")</t>
  </si>
  <si>
    <t>E0001 (9" x 5" x 5")</t>
  </si>
  <si>
    <t>E0002 (12" x 10" x 6")</t>
  </si>
  <si>
    <t>E0003 (20" x 12" x  8")</t>
  </si>
  <si>
    <t>E0004 (36" x 14" x  10")</t>
  </si>
  <si>
    <t>E0005 (30" x 30" x 16")</t>
  </si>
  <si>
    <t>E0006 (48" x  40" x  36")</t>
  </si>
  <si>
    <t>Oshkosh Packaging Data Sheet</t>
  </si>
  <si>
    <t>Preferred Standard Container</t>
  </si>
  <si>
    <t>Important Instructions-Supplier Check List</t>
  </si>
  <si>
    <t xml:space="preserve">1.  This packaging/labeling data form shall be filled out completely.  </t>
  </si>
  <si>
    <t>Part Dimensions (inches)</t>
  </si>
  <si>
    <t>Non Standard Packaging (Type and Dimensions)</t>
  </si>
  <si>
    <t>Back Up Packaging (Type and Dimensions)</t>
  </si>
  <si>
    <t>3.  All data shall conform to the Oshkosh Corporation Packaging/Labeling Standards found in Section J of the Supplier Standards Guide.</t>
  </si>
  <si>
    <t>Revision (if applicable)</t>
  </si>
  <si>
    <t>4.  For additional information on how to correctly fill out each field, please hover over the cell you are inquiring to view the comments.</t>
  </si>
  <si>
    <t>5.  This sheet provides an estimate. Adjustments may be made to selected Standard Pack and Container following Oshkosh internal approval.</t>
  </si>
  <si>
    <t>Standard</t>
  </si>
  <si>
    <t>Standard or Non Standard Packaging?</t>
  </si>
  <si>
    <t xml:space="preserve">2.  All red cells are required to be populated.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</si>
</sst>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0" x14ac:knownFonts="1">
    <font>
      <sz val="11"/>
      <color theme="1"/>
      <name val="Calibri"/>
      <family val="2"/>
      <scheme val="minor"/>
    </font>
    <font>
      <b/>
      <sz val="11"/>
      <color theme="1"/>
      <name val="Calibri"/>
      <family val="2"/>
      <scheme val="minor"/>
    </font>
    <font>
      <b/>
      <sz val="26"/>
      <color rgb="FF0070C0"/>
      <name val="Calibri"/>
      <family val="2"/>
      <scheme val="minor"/>
    </font>
    <font>
      <sz val="18"/>
      <color theme="1"/>
      <name val="Calibri"/>
      <family val="2"/>
      <scheme val="minor"/>
    </font>
    <font>
      <b/>
      <sz val="26"/>
      <color rgb="FFC00000"/>
      <name val="Calibri"/>
      <family val="2"/>
      <scheme val="minor"/>
    </font>
    <font>
      <sz val="18"/>
      <color rgb="FF0070C0"/>
      <name val="Calibri"/>
      <family val="2"/>
      <scheme val="minor"/>
    </font>
    <font>
      <sz val="18"/>
      <color rgb="FFC00000"/>
      <name val="Calibri"/>
      <family val="2"/>
      <scheme val="minor"/>
    </font>
    <font>
      <b/>
      <sz val="18"/>
      <color rgb="FF0070C0"/>
      <name val="Calibri"/>
      <family val="2"/>
      <scheme val="minor"/>
    </font>
    <font>
      <b/>
      <sz val="18"/>
      <color rgb="FFC00000"/>
      <name val="Calibri"/>
      <family val="2"/>
      <scheme val="minor"/>
    </font>
    <font>
      <b/>
      <sz val="14"/>
      <color theme="1"/>
      <name val="Arial Black"/>
      <family val="2"/>
    </font>
    <font>
      <sz val="14"/>
      <color theme="1"/>
      <name val="Calibri"/>
      <family val="2"/>
      <scheme val="minor"/>
    </font>
    <font>
      <b/>
      <sz val="36"/>
      <color theme="0"/>
      <name val="Arial Black"/>
      <family val="2"/>
    </font>
    <font>
      <b/>
      <sz val="26"/>
      <color rgb="FFFFFF00"/>
      <name val="Arial Black"/>
      <family val="2"/>
    </font>
    <font>
      <b/>
      <sz val="22"/>
      <color rgb="FFFFFF00"/>
      <name val="Arial Black"/>
      <family val="2"/>
    </font>
    <font>
      <b/>
      <sz val="26"/>
      <color theme="0"/>
      <name val="Calibri"/>
      <family val="2"/>
      <scheme val="minor"/>
    </font>
    <font>
      <sz val="18"/>
      <color theme="0"/>
      <name val="Calibri"/>
      <family val="2"/>
      <scheme val="minor"/>
    </font>
    <font>
      <b/>
      <sz val="18"/>
      <color theme="0"/>
      <name val="Calibri"/>
      <family val="2"/>
      <scheme val="minor"/>
    </font>
    <font>
      <sz val="14"/>
      <name val="Calibri"/>
      <family val="2"/>
      <scheme val="minor"/>
    </font>
    <font>
      <b/>
      <sz val="14"/>
      <color theme="1"/>
      <name val="Calibri"/>
      <family val="2"/>
      <scheme val="minor"/>
    </font>
    <font>
      <sz val="10"/>
      <name val="Arial"/>
      <family val="2"/>
    </font>
    <font>
      <b/>
      <sz val="12"/>
      <name val="Arial"/>
      <family val="2"/>
    </font>
    <font>
      <sz val="9"/>
      <color indexed="81"/>
      <name val="Tahoma"/>
      <family val="2"/>
    </font>
    <font>
      <b/>
      <sz val="12"/>
      <color theme="1"/>
      <name val="Arial"/>
      <family val="2"/>
    </font>
    <font>
      <b/>
      <sz val="10"/>
      <color theme="1"/>
      <name val="Calibri"/>
      <family val="2"/>
      <scheme val="minor"/>
    </font>
    <font>
      <b/>
      <u/>
      <sz val="11"/>
      <color theme="1"/>
      <name val="Calibri"/>
      <family val="2"/>
      <scheme val="minor"/>
    </font>
    <font>
      <sz val="10"/>
      <color theme="1"/>
      <name val="Calibri"/>
      <family val="2"/>
      <scheme val="minor"/>
    </font>
    <font>
      <b/>
      <sz val="11"/>
      <name val="Arial"/>
      <family val="2"/>
    </font>
    <font>
      <b/>
      <sz val="11"/>
      <color theme="1"/>
      <name val="Arial"/>
      <family val="2"/>
    </font>
    <font>
      <sz val="10"/>
      <name val="Calibri"/>
      <family val="2"/>
      <scheme val="minor"/>
    </font>
    <font>
      <sz val="11"/>
      <name val="Calibri"/>
      <family val="2"/>
      <scheme val="minor"/>
    </font>
  </fonts>
  <fills count="13">
    <fill>
      <patternFill patternType="none"/>
    </fill>
    <fill>
      <patternFill patternType="gray125"/>
    </fill>
    <fill>
      <patternFill patternType="solid">
        <fgColor theme="0" tint="-4.9989318521683403E-2"/>
        <bgColor indexed="64"/>
      </patternFill>
    </fill>
    <fill>
      <patternFill patternType="solid">
        <fgColor theme="7" tint="0.39997558519241921"/>
        <bgColor indexed="64"/>
      </patternFill>
    </fill>
    <fill>
      <patternFill patternType="solid">
        <fgColor rgb="FF99FF99"/>
        <bgColor indexed="64"/>
      </patternFill>
    </fill>
    <fill>
      <patternFill patternType="solid">
        <fgColor theme="1" tint="0.249977111117893"/>
        <bgColor indexed="64"/>
      </patternFill>
    </fill>
    <fill>
      <patternFill patternType="solid">
        <fgColor theme="7" tint="-0.499984740745262"/>
        <bgColor indexed="64"/>
      </patternFill>
    </fill>
    <fill>
      <patternFill patternType="solid">
        <fgColor rgb="FF0070C0"/>
        <bgColor indexed="64"/>
      </patternFill>
    </fill>
    <fill>
      <patternFill patternType="solid">
        <fgColor theme="9" tint="0.39997558519241921"/>
        <bgColor indexed="64"/>
      </patternFill>
    </fill>
    <fill>
      <patternFill patternType="solid">
        <fgColor rgb="FFFFC000"/>
        <bgColor indexed="64"/>
      </patternFill>
    </fill>
    <fill>
      <patternFill patternType="solid">
        <fgColor theme="0"/>
        <bgColor indexed="64"/>
      </patternFill>
    </fill>
    <fill>
      <patternFill patternType="solid">
        <fgColor rgb="FFFFFF00"/>
        <bgColor indexed="64"/>
      </patternFill>
    </fill>
    <fill>
      <patternFill patternType="solid">
        <fgColor theme="0" tint="-0.14999847407452621"/>
        <bgColor indexed="64"/>
      </patternFill>
    </fill>
  </fills>
  <borders count="4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style="thin">
        <color indexed="64"/>
      </bottom>
      <diagonal/>
    </border>
  </borders>
  <cellStyleXfs count="2">
    <xf numFmtId="0" fontId="0" fillId="0" borderId="0"/>
    <xf numFmtId="0" fontId="19" fillId="0" borderId="0"/>
  </cellStyleXfs>
  <cellXfs count="121">
    <xf numFmtId="0" fontId="0" fillId="0" borderId="0" xfId="0"/>
    <xf numFmtId="0" fontId="3" fillId="2" borderId="0" xfId="0" applyFont="1" applyFill="1"/>
    <xf numFmtId="2" fontId="5" fillId="2" borderId="0" xfId="0" applyNumberFormat="1" applyFont="1" applyFill="1" applyAlignment="1">
      <alignment horizontal="center"/>
    </xf>
    <xf numFmtId="0" fontId="5" fillId="2" borderId="0" xfId="0" applyFont="1" applyFill="1"/>
    <xf numFmtId="2" fontId="6" fillId="3" borderId="0" xfId="0" applyNumberFormat="1" applyFont="1" applyFill="1" applyAlignment="1">
      <alignment horizontal="center"/>
    </xf>
    <xf numFmtId="0" fontId="5" fillId="2" borderId="0" xfId="0" applyFont="1" applyFill="1" applyAlignment="1">
      <alignment horizontal="center"/>
    </xf>
    <xf numFmtId="0" fontId="6" fillId="3" borderId="0" xfId="0" applyFont="1" applyFill="1" applyAlignment="1">
      <alignment horizontal="center"/>
    </xf>
    <xf numFmtId="0" fontId="7" fillId="2" borderId="0" xfId="0" applyFont="1" applyFill="1" applyAlignment="1">
      <alignment horizontal="center"/>
    </xf>
    <xf numFmtId="0" fontId="7" fillId="2" borderId="0" xfId="0" applyFont="1" applyFill="1" applyAlignment="1">
      <alignment horizontal="right"/>
    </xf>
    <xf numFmtId="0" fontId="8" fillId="3" borderId="0" xfId="0" applyFont="1" applyFill="1" applyAlignment="1">
      <alignment horizontal="center"/>
    </xf>
    <xf numFmtId="0" fontId="9" fillId="0" borderId="0" xfId="0" applyFont="1" applyAlignment="1">
      <alignment horizontal="center" vertical="center" wrapText="1"/>
    </xf>
    <xf numFmtId="0" fontId="10" fillId="4" borderId="0" xfId="0" applyFont="1" applyFill="1" applyAlignment="1">
      <alignment horizontal="center"/>
    </xf>
    <xf numFmtId="0" fontId="10" fillId="4" borderId="0" xfId="0" applyFont="1" applyFill="1" applyAlignment="1">
      <alignment horizontal="right"/>
    </xf>
    <xf numFmtId="2" fontId="15" fillId="6" borderId="0" xfId="0" applyNumberFormat="1" applyFont="1" applyFill="1" applyAlignment="1">
      <alignment horizontal="center"/>
    </xf>
    <xf numFmtId="0" fontId="15" fillId="7" borderId="0" xfId="0" applyFont="1" applyFill="1" applyAlignment="1">
      <alignment horizontal="center"/>
    </xf>
    <xf numFmtId="0" fontId="15" fillId="6" borderId="0" xfId="0" applyFont="1" applyFill="1" applyAlignment="1">
      <alignment horizontal="center"/>
    </xf>
    <xf numFmtId="0" fontId="16" fillId="6" borderId="0" xfId="0" applyFont="1" applyFill="1" applyAlignment="1">
      <alignment horizontal="center"/>
    </xf>
    <xf numFmtId="0" fontId="16" fillId="7" borderId="0" xfId="0" applyFont="1" applyFill="1" applyAlignment="1">
      <alignment horizontal="center"/>
    </xf>
    <xf numFmtId="0" fontId="17" fillId="0" borderId="0" xfId="0" applyFont="1"/>
    <xf numFmtId="2" fontId="17" fillId="0" borderId="0" xfId="0" applyNumberFormat="1" applyFont="1"/>
    <xf numFmtId="0" fontId="0" fillId="0" borderId="7" xfId="0" applyBorder="1"/>
    <xf numFmtId="0" fontId="19" fillId="0" borderId="7" xfId="1" applyBorder="1" applyAlignment="1" applyProtection="1">
      <alignment horizontal="center" vertical="center" wrapText="1"/>
      <protection locked="0"/>
    </xf>
    <xf numFmtId="0" fontId="19" fillId="0" borderId="7" xfId="1" applyBorder="1" applyAlignment="1" applyProtection="1">
      <alignment horizontal="center" vertical="center"/>
      <protection locked="0"/>
    </xf>
    <xf numFmtId="0" fontId="0" fillId="0" borderId="7" xfId="0" applyBorder="1" applyAlignment="1" applyProtection="1">
      <alignment horizontal="center"/>
      <protection locked="0"/>
    </xf>
    <xf numFmtId="0" fontId="19" fillId="0" borderId="38" xfId="1" applyBorder="1" applyAlignment="1" applyProtection="1">
      <alignment horizontal="center" vertical="center"/>
      <protection locked="0"/>
    </xf>
    <xf numFmtId="0" fontId="19" fillId="0" borderId="18" xfId="1" applyBorder="1" applyAlignment="1" applyProtection="1">
      <alignment horizontal="center" vertical="center"/>
      <protection locked="0"/>
    </xf>
    <xf numFmtId="0" fontId="20" fillId="0" borderId="11" xfId="1" applyFont="1" applyBorder="1" applyAlignment="1" applyProtection="1">
      <alignment horizontal="center" vertical="center" wrapText="1"/>
      <protection locked="0"/>
    </xf>
    <xf numFmtId="49" fontId="20" fillId="0" borderId="14" xfId="1" applyNumberFormat="1" applyFont="1" applyBorder="1" applyAlignment="1" applyProtection="1">
      <alignment horizontal="center" vertical="center" wrapText="1"/>
      <protection locked="0"/>
    </xf>
    <xf numFmtId="49" fontId="20" fillId="0" borderId="14" xfId="1" applyNumberFormat="1" applyFont="1" applyBorder="1" applyAlignment="1" applyProtection="1">
      <alignment horizontal="center" vertical="center"/>
      <protection locked="0"/>
    </xf>
    <xf numFmtId="0" fontId="20" fillId="0" borderId="14" xfId="1" applyFont="1" applyBorder="1" applyAlignment="1" applyProtection="1">
      <alignment horizontal="center" vertical="center" wrapText="1"/>
      <protection locked="0"/>
    </xf>
    <xf numFmtId="0" fontId="20" fillId="0" borderId="16" xfId="1" applyFont="1" applyBorder="1" applyAlignment="1" applyProtection="1">
      <alignment horizontal="center" vertical="center" wrapText="1"/>
      <protection locked="0"/>
    </xf>
    <xf numFmtId="0" fontId="22" fillId="0" borderId="17" xfId="0" applyFont="1" applyBorder="1" applyAlignment="1" applyProtection="1">
      <alignment horizontal="center"/>
      <protection locked="0"/>
    </xf>
    <xf numFmtId="0" fontId="23" fillId="12" borderId="31" xfId="0" applyFont="1" applyFill="1" applyBorder="1" applyAlignment="1" applyProtection="1">
      <alignment horizontal="left"/>
    </xf>
    <xf numFmtId="0" fontId="0" fillId="0" borderId="0" xfId="0" applyProtection="1"/>
    <xf numFmtId="0" fontId="23" fillId="12" borderId="6" xfId="0" applyFont="1" applyFill="1" applyBorder="1" applyAlignment="1" applyProtection="1">
      <alignment horizontal="left"/>
    </xf>
    <xf numFmtId="0" fontId="1" fillId="0" borderId="5" xfId="0" applyFont="1" applyBorder="1" applyProtection="1"/>
    <xf numFmtId="0" fontId="1" fillId="0" borderId="0" xfId="0" applyFont="1" applyProtection="1"/>
    <xf numFmtId="0" fontId="0" fillId="0" borderId="14" xfId="0" applyBorder="1" applyProtection="1"/>
    <xf numFmtId="0" fontId="0" fillId="0" borderId="7" xfId="0" applyBorder="1" applyProtection="1"/>
    <xf numFmtId="0" fontId="23" fillId="12" borderId="6" xfId="0" applyFont="1" applyFill="1" applyBorder="1" applyProtection="1"/>
    <xf numFmtId="0" fontId="23" fillId="12" borderId="33" xfId="0" applyFont="1" applyFill="1" applyBorder="1" applyProtection="1"/>
    <xf numFmtId="0" fontId="23" fillId="12" borderId="35" xfId="0" applyFont="1" applyFill="1" applyBorder="1" applyProtection="1"/>
    <xf numFmtId="0" fontId="23" fillId="12" borderId="31" xfId="0" applyFont="1" applyFill="1" applyBorder="1" applyProtection="1"/>
    <xf numFmtId="0" fontId="1" fillId="0" borderId="14" xfId="0" applyFont="1" applyBorder="1" applyProtection="1"/>
    <xf numFmtId="0" fontId="0" fillId="0" borderId="27" xfId="0" applyBorder="1" applyProtection="1"/>
    <xf numFmtId="0" fontId="23" fillId="0" borderId="37" xfId="0" applyFont="1" applyBorder="1" applyProtection="1"/>
    <xf numFmtId="0" fontId="19" fillId="9" borderId="33" xfId="1" applyFill="1" applyBorder="1" applyAlignment="1" applyProtection="1">
      <alignment horizontal="center" vertical="center"/>
    </xf>
    <xf numFmtId="0" fontId="19" fillId="9" borderId="19" xfId="1" applyFill="1" applyBorder="1" applyAlignment="1" applyProtection="1">
      <alignment horizontal="center" vertical="center"/>
    </xf>
    <xf numFmtId="0" fontId="26" fillId="0" borderId="31" xfId="1" applyFont="1" applyBorder="1" applyAlignment="1" applyProtection="1">
      <alignment horizontal="center" vertical="center" wrapText="1"/>
    </xf>
    <xf numFmtId="49" fontId="26" fillId="0" borderId="6" xfId="1" applyNumberFormat="1" applyFont="1" applyBorder="1" applyAlignment="1" applyProtection="1">
      <alignment horizontal="center" vertical="center" wrapText="1"/>
    </xf>
    <xf numFmtId="49" fontId="26" fillId="0" borderId="6" xfId="1" applyNumberFormat="1" applyFont="1" applyBorder="1" applyAlignment="1" applyProtection="1">
      <alignment horizontal="center" vertical="center"/>
    </xf>
    <xf numFmtId="0" fontId="26" fillId="0" borderId="6" xfId="1" applyFont="1" applyBorder="1" applyAlignment="1" applyProtection="1">
      <alignment horizontal="center" vertical="center" wrapText="1"/>
    </xf>
    <xf numFmtId="0" fontId="27" fillId="0" borderId="33" xfId="0" applyFont="1" applyBorder="1" applyAlignment="1" applyProtection="1">
      <alignment horizontal="center"/>
    </xf>
    <xf numFmtId="0" fontId="22" fillId="0" borderId="0" xfId="0" applyFont="1" applyAlignment="1" applyProtection="1">
      <alignment horizontal="center"/>
    </xf>
    <xf numFmtId="0" fontId="19" fillId="0" borderId="0" xfId="1" applyAlignment="1" applyProtection="1">
      <alignment horizontal="center" vertical="center"/>
    </xf>
    <xf numFmtId="0" fontId="0" fillId="10" borderId="0" xfId="0" applyFill="1" applyProtection="1"/>
    <xf numFmtId="0" fontId="0" fillId="10" borderId="0" xfId="0" applyFill="1" applyAlignment="1" applyProtection="1">
      <alignment horizontal="center"/>
    </xf>
    <xf numFmtId="0" fontId="0" fillId="0" borderId="8" xfId="0" applyFill="1" applyBorder="1" applyAlignment="1" applyProtection="1">
      <alignment horizontal="center"/>
      <protection locked="0"/>
    </xf>
    <xf numFmtId="0" fontId="0" fillId="0" borderId="34" xfId="0" applyFill="1" applyBorder="1" applyAlignment="1" applyProtection="1">
      <alignment horizontal="center"/>
      <protection locked="0"/>
    </xf>
    <xf numFmtId="0" fontId="0" fillId="0" borderId="36" xfId="0" applyFill="1" applyBorder="1" applyAlignment="1" applyProtection="1">
      <alignment horizontal="center"/>
      <protection locked="0"/>
    </xf>
    <xf numFmtId="0" fontId="0" fillId="0" borderId="32" xfId="0" applyFill="1" applyBorder="1" applyAlignment="1" applyProtection="1">
      <alignment horizontal="center"/>
      <protection locked="0"/>
    </xf>
    <xf numFmtId="0" fontId="0" fillId="0" borderId="7" xfId="0" applyFill="1" applyBorder="1" applyAlignment="1" applyProtection="1">
      <alignment horizontal="center"/>
      <protection locked="0"/>
    </xf>
    <xf numFmtId="0" fontId="0" fillId="0" borderId="38" xfId="0" applyFill="1" applyBorder="1" applyAlignment="1" applyProtection="1">
      <alignment horizontal="center"/>
      <protection locked="0"/>
    </xf>
    <xf numFmtId="0" fontId="0" fillId="0" borderId="27" xfId="0" applyFill="1" applyBorder="1" applyAlignment="1" applyProtection="1">
      <alignment horizontal="center"/>
      <protection locked="0"/>
    </xf>
    <xf numFmtId="0" fontId="29" fillId="0" borderId="7" xfId="0" applyFont="1" applyFill="1" applyBorder="1" applyProtection="1"/>
    <xf numFmtId="0" fontId="0" fillId="11" borderId="0" xfId="0" applyFill="1" applyBorder="1" applyAlignment="1" applyProtection="1">
      <alignment horizontal="center"/>
      <protection locked="0"/>
    </xf>
    <xf numFmtId="0" fontId="23" fillId="12" borderId="7" xfId="0" applyFont="1" applyFill="1" applyBorder="1" applyAlignment="1" applyProtection="1">
      <alignment horizontal="left"/>
    </xf>
    <xf numFmtId="0" fontId="0" fillId="0" borderId="28" xfId="0" applyBorder="1" applyProtection="1"/>
    <xf numFmtId="0" fontId="0" fillId="0" borderId="39" xfId="0" applyBorder="1" applyProtection="1"/>
    <xf numFmtId="0" fontId="24" fillId="0" borderId="44" xfId="0" applyFont="1" applyBorder="1" applyAlignment="1" applyProtection="1">
      <alignment horizontal="center"/>
    </xf>
    <xf numFmtId="0" fontId="24" fillId="0" borderId="12" xfId="0" applyFont="1" applyBorder="1" applyAlignment="1" applyProtection="1">
      <alignment horizontal="center"/>
    </xf>
    <xf numFmtId="0" fontId="0" fillId="0" borderId="29" xfId="0" applyFill="1" applyBorder="1" applyAlignment="1" applyProtection="1">
      <alignment horizontal="center"/>
      <protection locked="0"/>
    </xf>
    <xf numFmtId="0" fontId="0" fillId="0" borderId="30" xfId="0" applyFill="1" applyBorder="1" applyAlignment="1" applyProtection="1">
      <alignment horizontal="center"/>
      <protection locked="0"/>
    </xf>
    <xf numFmtId="0" fontId="0" fillId="0" borderId="19" xfId="0" applyFill="1" applyBorder="1" applyAlignment="1" applyProtection="1">
      <alignment horizontal="center"/>
      <protection locked="0"/>
    </xf>
    <xf numFmtId="0" fontId="0" fillId="0" borderId="4" xfId="0" applyFill="1" applyBorder="1" applyAlignment="1" applyProtection="1">
      <alignment horizontal="center"/>
      <protection locked="0"/>
    </xf>
    <xf numFmtId="0" fontId="18" fillId="0" borderId="1" xfId="0" applyFont="1" applyBorder="1" applyAlignment="1" applyProtection="1">
      <alignment horizontal="center"/>
    </xf>
    <xf numFmtId="0" fontId="18" fillId="0" borderId="2" xfId="0" applyFont="1" applyBorder="1" applyAlignment="1" applyProtection="1">
      <alignment horizontal="center"/>
    </xf>
    <xf numFmtId="0" fontId="18" fillId="0" borderId="9" xfId="0" applyFont="1" applyBorder="1" applyAlignment="1" applyProtection="1">
      <alignment horizontal="center"/>
    </xf>
    <xf numFmtId="0" fontId="1" fillId="0" borderId="22" xfId="0" applyFont="1" applyBorder="1" applyAlignment="1" applyProtection="1">
      <alignment horizontal="center"/>
    </xf>
    <xf numFmtId="0" fontId="1" fillId="0" borderId="26" xfId="0" applyFont="1" applyBorder="1" applyAlignment="1" applyProtection="1">
      <alignment horizontal="center"/>
    </xf>
    <xf numFmtId="0" fontId="1" fillId="0" borderId="28" xfId="0" applyFont="1" applyBorder="1" applyAlignment="1" applyProtection="1">
      <alignment horizontal="center"/>
    </xf>
    <xf numFmtId="0" fontId="1" fillId="0" borderId="23" xfId="0" applyFont="1" applyBorder="1" applyAlignment="1" applyProtection="1">
      <alignment horizontal="center"/>
    </xf>
    <xf numFmtId="0" fontId="1" fillId="0" borderId="3" xfId="0" applyFont="1" applyBorder="1" applyAlignment="1" applyProtection="1">
      <alignment horizontal="center"/>
    </xf>
    <xf numFmtId="0" fontId="1" fillId="0" borderId="4" xfId="0" applyFont="1" applyBorder="1" applyAlignment="1" applyProtection="1">
      <alignment horizontal="center"/>
    </xf>
    <xf numFmtId="0" fontId="23" fillId="12" borderId="40" xfId="0" applyFont="1" applyFill="1" applyBorder="1" applyAlignment="1" applyProtection="1">
      <alignment horizontal="left" vertical="top"/>
    </xf>
    <xf numFmtId="0" fontId="23" fillId="12" borderId="41" xfId="0" applyFont="1" applyFill="1" applyBorder="1" applyAlignment="1" applyProtection="1">
      <alignment horizontal="left" vertical="top"/>
    </xf>
    <xf numFmtId="0" fontId="25" fillId="0" borderId="21" xfId="0" applyFont="1" applyBorder="1" applyAlignment="1" applyProtection="1">
      <alignment horizontal="left"/>
    </xf>
    <xf numFmtId="0" fontId="25" fillId="0" borderId="13" xfId="0" applyFont="1" applyBorder="1" applyAlignment="1" applyProtection="1">
      <alignment horizontal="left"/>
    </xf>
    <xf numFmtId="0" fontId="25" fillId="0" borderId="15" xfId="0" applyFont="1" applyBorder="1" applyAlignment="1" applyProtection="1">
      <alignment horizontal="left"/>
    </xf>
    <xf numFmtId="0" fontId="25" fillId="0" borderId="43" xfId="0" applyFont="1" applyBorder="1" applyAlignment="1" applyProtection="1">
      <alignment horizontal="left" vertical="top"/>
    </xf>
    <xf numFmtId="0" fontId="25" fillId="0" borderId="42" xfId="0" applyFont="1" applyBorder="1" applyAlignment="1" applyProtection="1">
      <alignment horizontal="left" vertical="top"/>
    </xf>
    <xf numFmtId="0" fontId="25" fillId="0" borderId="25" xfId="0" applyFont="1" applyBorder="1" applyAlignment="1" applyProtection="1">
      <alignment horizontal="left" vertical="top"/>
    </xf>
    <xf numFmtId="0" fontId="20" fillId="9" borderId="20" xfId="1" applyFont="1" applyFill="1" applyBorder="1" applyAlignment="1" applyProtection="1">
      <alignment horizontal="center" vertical="center" wrapText="1"/>
    </xf>
    <xf numFmtId="0" fontId="20" fillId="9" borderId="10" xfId="1" applyFont="1" applyFill="1" applyBorder="1" applyAlignment="1" applyProtection="1">
      <alignment horizontal="center" vertical="center" wrapText="1"/>
    </xf>
    <xf numFmtId="0" fontId="20" fillId="9" borderId="12" xfId="1" applyFont="1" applyFill="1" applyBorder="1" applyAlignment="1" applyProtection="1">
      <alignment horizontal="center" vertical="center" wrapText="1"/>
    </xf>
    <xf numFmtId="0" fontId="18" fillId="8" borderId="1" xfId="0" applyFont="1" applyFill="1" applyBorder="1" applyAlignment="1" applyProtection="1">
      <alignment horizontal="center"/>
    </xf>
    <xf numFmtId="0" fontId="18" fillId="8" borderId="2" xfId="0" applyFont="1" applyFill="1" applyBorder="1" applyAlignment="1" applyProtection="1">
      <alignment horizontal="center"/>
    </xf>
    <xf numFmtId="0" fontId="18" fillId="8" borderId="9" xfId="0" applyFont="1" applyFill="1" applyBorder="1" applyAlignment="1" applyProtection="1">
      <alignment horizontal="center"/>
    </xf>
    <xf numFmtId="0" fontId="25" fillId="0" borderId="20" xfId="0" applyFont="1" applyBorder="1" applyAlignment="1" applyProtection="1">
      <alignment horizontal="left"/>
    </xf>
    <xf numFmtId="0" fontId="25" fillId="0" borderId="10" xfId="0" applyFont="1" applyBorder="1" applyAlignment="1" applyProtection="1">
      <alignment horizontal="left"/>
    </xf>
    <xf numFmtId="0" fontId="25" fillId="0" borderId="12" xfId="0" applyFont="1" applyBorder="1" applyAlignment="1" applyProtection="1">
      <alignment horizontal="left"/>
    </xf>
    <xf numFmtId="0" fontId="28" fillId="0" borderId="21" xfId="0" applyFont="1" applyBorder="1" applyAlignment="1" applyProtection="1">
      <alignment horizontal="left"/>
    </xf>
    <xf numFmtId="0" fontId="19" fillId="0" borderId="13" xfId="1" applyBorder="1" applyAlignment="1" applyProtection="1">
      <alignment horizontal="center" vertical="center" wrapText="1"/>
      <protection locked="0"/>
    </xf>
    <xf numFmtId="0" fontId="19" fillId="0" borderId="15" xfId="1" applyBorder="1" applyAlignment="1" applyProtection="1">
      <alignment horizontal="center" vertical="center" wrapText="1"/>
      <protection locked="0"/>
    </xf>
    <xf numFmtId="0" fontId="0" fillId="0" borderId="13" xfId="0" applyBorder="1" applyAlignment="1" applyProtection="1">
      <alignment horizontal="center"/>
      <protection locked="0"/>
    </xf>
    <xf numFmtId="0" fontId="0" fillId="0" borderId="15" xfId="0" applyBorder="1" applyAlignment="1" applyProtection="1">
      <alignment horizontal="center"/>
      <protection locked="0"/>
    </xf>
    <xf numFmtId="0" fontId="19" fillId="0" borderId="42" xfId="1" applyBorder="1" applyAlignment="1" applyProtection="1">
      <alignment horizontal="center" vertical="center"/>
      <protection locked="0"/>
    </xf>
    <xf numFmtId="0" fontId="19" fillId="0" borderId="25" xfId="1" applyBorder="1" applyAlignment="1" applyProtection="1">
      <alignment horizontal="center" vertical="center"/>
      <protection locked="0"/>
    </xf>
    <xf numFmtId="0" fontId="19" fillId="9" borderId="24" xfId="1" applyFill="1" applyBorder="1" applyAlignment="1" applyProtection="1">
      <alignment horizontal="center" vertical="center"/>
    </xf>
    <xf numFmtId="0" fontId="19" fillId="9" borderId="25" xfId="1" applyFill="1" applyBorder="1" applyAlignment="1" applyProtection="1">
      <alignment horizontal="center" vertical="center"/>
    </xf>
    <xf numFmtId="0" fontId="19" fillId="0" borderId="10" xfId="1" applyBorder="1" applyAlignment="1" applyProtection="1">
      <alignment horizontal="center" vertical="center"/>
      <protection locked="0"/>
    </xf>
    <xf numFmtId="0" fontId="19" fillId="0" borderId="12" xfId="1" applyBorder="1" applyAlignment="1" applyProtection="1">
      <alignment horizontal="center" vertical="center"/>
      <protection locked="0"/>
    </xf>
    <xf numFmtId="0" fontId="19" fillId="0" borderId="13" xfId="1" applyBorder="1" applyAlignment="1" applyProtection="1">
      <alignment horizontal="center" vertical="center"/>
      <protection locked="0"/>
    </xf>
    <xf numFmtId="0" fontId="19" fillId="0" borderId="15" xfId="1" applyBorder="1" applyAlignment="1" applyProtection="1">
      <alignment horizontal="center" vertical="center"/>
      <protection locked="0"/>
    </xf>
    <xf numFmtId="0" fontId="28" fillId="0" borderId="13" xfId="0" applyFont="1" applyBorder="1" applyAlignment="1" applyProtection="1">
      <alignment horizontal="left"/>
    </xf>
    <xf numFmtId="0" fontId="28" fillId="0" borderId="15" xfId="0" applyFont="1" applyBorder="1" applyAlignment="1" applyProtection="1">
      <alignment horizontal="left"/>
    </xf>
    <xf numFmtId="0" fontId="4" fillId="3" borderId="0" xfId="0" applyFont="1" applyFill="1" applyAlignment="1">
      <alignment horizontal="center"/>
    </xf>
    <xf numFmtId="0" fontId="11" fillId="5" borderId="0" xfId="0" applyFont="1" applyFill="1" applyAlignment="1">
      <alignment horizontal="center" vertical="top" wrapText="1"/>
    </xf>
    <xf numFmtId="0" fontId="14" fillId="6" borderId="0" xfId="0" applyFont="1" applyFill="1" applyAlignment="1">
      <alignment horizontal="center"/>
    </xf>
    <xf numFmtId="0" fontId="14" fillId="7" borderId="0" xfId="0" applyFont="1" applyFill="1" applyAlignment="1">
      <alignment horizontal="center" vertical="center"/>
    </xf>
    <xf numFmtId="0" fontId="2" fillId="2" borderId="0" xfId="0" applyFont="1" applyFill="1" applyAlignment="1">
      <alignment horizontal="center" vertical="center"/>
    </xf>
  </cellXfs>
  <cellStyles count="2">
    <cellStyle name="Normal" xfId="0" builtinId="0"/>
    <cellStyle name="Normal 17" xfId="1" xr:uid="{27E62628-29D7-476E-9840-38AABF540BB1}"/>
  </cellStyles>
  <dxfs count="3">
    <dxf>
      <font>
        <color auto="1"/>
      </font>
      <fill>
        <patternFill>
          <bgColor theme="0"/>
        </patternFill>
      </fill>
    </dxf>
    <dxf>
      <font>
        <color auto="1"/>
      </font>
      <fill>
        <patternFill>
          <bgColor theme="0"/>
        </patternFill>
      </fill>
    </dxf>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1074737</xdr:colOff>
      <xdr:row>1</xdr:row>
      <xdr:rowOff>11906</xdr:rowOff>
    </xdr:from>
    <xdr:to>
      <xdr:col>2</xdr:col>
      <xdr:colOff>1971470</xdr:colOff>
      <xdr:row>2</xdr:row>
      <xdr:rowOff>169789</xdr:rowOff>
    </xdr:to>
    <xdr:pic>
      <xdr:nvPicPr>
        <xdr:cNvPr id="2" name="Picture 1">
          <a:extLst>
            <a:ext uri="{FF2B5EF4-FFF2-40B4-BE49-F238E27FC236}">
              <a16:creationId xmlns:a16="http://schemas.microsoft.com/office/drawing/2014/main" id="{88FC181D-C598-4669-8C5C-AD973AEFF073}"/>
            </a:ext>
          </a:extLst>
        </xdr:cNvPr>
        <xdr:cNvPicPr>
          <a:picLocks noChangeAspect="1"/>
        </xdr:cNvPicPr>
      </xdr:nvPicPr>
      <xdr:blipFill>
        <a:blip xmlns:r="http://schemas.openxmlformats.org/officeDocument/2006/relationships" r:embed="rId1"/>
        <a:stretch>
          <a:fillRect/>
        </a:stretch>
      </xdr:blipFill>
      <xdr:spPr>
        <a:xfrm>
          <a:off x="5194300" y="250031"/>
          <a:ext cx="893558" cy="33647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978C0F-CA7C-4396-806D-B5E72DD021BA}">
  <sheetPr codeName="Sheet1">
    <pageSetUpPr fitToPage="1"/>
  </sheetPr>
  <dimension ref="A1:XFC42"/>
  <sheetViews>
    <sheetView showGridLines="0" tabSelected="1" zoomScale="80" zoomScaleNormal="80" workbookViewId="0">
      <selection activeCell="B4" sqref="B4"/>
    </sheetView>
  </sheetViews>
  <sheetFormatPr defaultColWidth="0" defaultRowHeight="15" zeroHeight="1" x14ac:dyDescent="0.25"/>
  <cols>
    <col min="1" max="1" width="38.85546875" customWidth="1"/>
    <col min="2" max="2" width="20.140625" customWidth="1"/>
    <col min="3" max="3" width="28.42578125" customWidth="1"/>
    <col min="4" max="4" width="7.7109375" bestFit="1" customWidth="1"/>
    <col min="5" max="5" width="8.140625" customWidth="1"/>
    <col min="6" max="6" width="16.28515625" customWidth="1"/>
    <col min="7" max="13" width="9.140625" customWidth="1"/>
    <col min="14" max="16383" width="9.140625" hidden="1"/>
    <col min="16384" max="16384" width="29" hidden="1"/>
  </cols>
  <sheetData>
    <row r="1" spans="1:13" ht="19.5" thickBot="1" x14ac:dyDescent="0.35">
      <c r="A1" s="32" t="s">
        <v>0</v>
      </c>
      <c r="B1" s="60"/>
      <c r="C1" s="75" t="s">
        <v>97</v>
      </c>
      <c r="D1" s="76"/>
      <c r="E1" s="77"/>
      <c r="F1" s="33"/>
      <c r="G1" s="33"/>
      <c r="H1" s="33"/>
      <c r="I1" s="33"/>
      <c r="J1" s="33"/>
      <c r="K1" s="33"/>
      <c r="L1" s="33"/>
      <c r="M1" s="33"/>
    </row>
    <row r="2" spans="1:13" x14ac:dyDescent="0.25">
      <c r="A2" s="34" t="s">
        <v>105</v>
      </c>
      <c r="B2" s="57"/>
      <c r="C2" s="78"/>
      <c r="D2" s="79"/>
      <c r="E2" s="80"/>
      <c r="F2" s="33"/>
      <c r="G2" s="33"/>
      <c r="H2" s="33"/>
      <c r="I2" s="33"/>
      <c r="J2" s="33"/>
      <c r="K2" s="33"/>
      <c r="L2" s="33"/>
      <c r="M2" s="33"/>
    </row>
    <row r="3" spans="1:13" ht="15.75" thickBot="1" x14ac:dyDescent="0.3">
      <c r="A3" s="34" t="s">
        <v>1</v>
      </c>
      <c r="B3" s="57"/>
      <c r="C3" s="81"/>
      <c r="D3" s="82"/>
      <c r="E3" s="83"/>
      <c r="F3" s="33"/>
      <c r="G3" s="33"/>
      <c r="H3" s="33"/>
      <c r="I3" s="33"/>
      <c r="J3" s="33"/>
      <c r="K3" s="33"/>
      <c r="L3" s="33"/>
      <c r="M3" s="33"/>
    </row>
    <row r="4" spans="1:13" ht="15.75" thickBot="1" x14ac:dyDescent="0.3">
      <c r="A4" s="66" t="s">
        <v>109</v>
      </c>
      <c r="B4" s="65" t="s">
        <v>108</v>
      </c>
      <c r="C4" s="35" t="s">
        <v>77</v>
      </c>
      <c r="D4" s="35" t="s">
        <v>76</v>
      </c>
      <c r="E4" s="36"/>
      <c r="F4" s="33"/>
      <c r="G4" s="33"/>
      <c r="H4" s="33"/>
      <c r="I4" s="33"/>
      <c r="J4" s="33"/>
      <c r="K4" s="33"/>
      <c r="L4" s="33"/>
      <c r="M4" s="33"/>
    </row>
    <row r="5" spans="1:13" x14ac:dyDescent="0.25">
      <c r="A5" s="69" t="s">
        <v>101</v>
      </c>
      <c r="B5" s="70"/>
      <c r="C5" s="37" t="s">
        <v>84</v>
      </c>
      <c r="D5" s="64" t="str">
        <f>IFERROR('Packaging Calculator'!$Q$11,"-")</f>
        <v>-</v>
      </c>
      <c r="E5" s="33"/>
      <c r="F5" s="33"/>
      <c r="G5" s="33"/>
      <c r="H5" s="33"/>
      <c r="I5" s="33"/>
      <c r="J5" s="33"/>
      <c r="K5" s="33"/>
      <c r="L5" s="33"/>
      <c r="M5" s="33"/>
    </row>
    <row r="6" spans="1:13" x14ac:dyDescent="0.25">
      <c r="A6" s="39" t="s">
        <v>2</v>
      </c>
      <c r="B6" s="57"/>
      <c r="C6" s="37" t="s">
        <v>85</v>
      </c>
      <c r="D6" s="64" t="str">
        <f>IFERROR('Packaging Calculator'!$R$11,"-")</f>
        <v>-</v>
      </c>
      <c r="E6" s="33"/>
      <c r="F6" s="33"/>
      <c r="G6" s="33"/>
      <c r="H6" s="33"/>
      <c r="I6" s="33"/>
      <c r="J6" s="33"/>
      <c r="K6" s="33"/>
      <c r="L6" s="33"/>
      <c r="M6" s="33"/>
    </row>
    <row r="7" spans="1:13" x14ac:dyDescent="0.25">
      <c r="A7" s="39" t="s">
        <v>3</v>
      </c>
      <c r="B7" s="57"/>
      <c r="C7" s="37" t="s">
        <v>86</v>
      </c>
      <c r="D7" s="64" t="str">
        <f>IFERROR('Packaging Calculator'!$S$11,"-")</f>
        <v>-</v>
      </c>
      <c r="E7" s="33"/>
      <c r="F7" s="33"/>
      <c r="G7" s="33"/>
      <c r="H7" s="33"/>
      <c r="I7" s="33"/>
      <c r="J7" s="33"/>
      <c r="K7" s="33"/>
      <c r="L7" s="33"/>
      <c r="M7" s="33"/>
    </row>
    <row r="8" spans="1:13" ht="15.75" thickBot="1" x14ac:dyDescent="0.3">
      <c r="A8" s="40" t="s">
        <v>4</v>
      </c>
      <c r="B8" s="58"/>
      <c r="C8" s="37" t="s">
        <v>87</v>
      </c>
      <c r="D8" s="64" t="str">
        <f>IFERROR('Packaging Calculator'!T$11,"-")</f>
        <v>-</v>
      </c>
      <c r="E8" s="33"/>
      <c r="F8" s="33"/>
      <c r="G8" s="33"/>
      <c r="H8" s="33"/>
      <c r="I8" s="33"/>
      <c r="J8" s="33"/>
      <c r="K8" s="33"/>
      <c r="L8" s="33"/>
      <c r="M8" s="33"/>
    </row>
    <row r="9" spans="1:13" ht="15.75" thickBot="1" x14ac:dyDescent="0.3">
      <c r="A9" s="33"/>
      <c r="B9" s="33"/>
      <c r="C9" s="38" t="s">
        <v>88</v>
      </c>
      <c r="D9" s="64" t="str">
        <f>IFERROR('Packaging Calculator'!U$11,"-")</f>
        <v>-</v>
      </c>
      <c r="E9" s="33"/>
      <c r="F9" s="33"/>
      <c r="G9" s="33"/>
      <c r="H9" s="33"/>
      <c r="I9" s="33"/>
      <c r="J9" s="33"/>
      <c r="K9" s="33"/>
      <c r="L9" s="33"/>
      <c r="M9" s="33"/>
    </row>
    <row r="10" spans="1:13" ht="15.75" thickBot="1" x14ac:dyDescent="0.3">
      <c r="A10" s="41" t="s">
        <v>79</v>
      </c>
      <c r="B10" s="59"/>
      <c r="C10" s="37" t="s">
        <v>89</v>
      </c>
      <c r="D10" s="64" t="str">
        <f>IFERROR('Packaging Calculator'!V$11,"-")</f>
        <v>-</v>
      </c>
      <c r="E10" s="33"/>
      <c r="F10" s="33"/>
      <c r="G10" s="33"/>
      <c r="H10" s="33"/>
      <c r="I10" s="33"/>
      <c r="J10" s="33"/>
      <c r="K10" s="33"/>
      <c r="L10" s="33"/>
      <c r="M10" s="33"/>
    </row>
    <row r="11" spans="1:13" ht="15.75" thickBot="1" x14ac:dyDescent="0.3">
      <c r="A11" s="33"/>
      <c r="B11" s="33"/>
      <c r="C11" s="38" t="s">
        <v>90</v>
      </c>
      <c r="D11" s="64" t="str">
        <f>IFERROR('Packaging Calculator'!W$11,"-")</f>
        <v>-</v>
      </c>
      <c r="E11" s="33"/>
      <c r="F11" s="33"/>
      <c r="G11" s="33"/>
      <c r="H11" s="33"/>
      <c r="I11" s="33"/>
      <c r="J11" s="33"/>
      <c r="K11" s="33"/>
      <c r="L11" s="33"/>
      <c r="M11" s="33"/>
    </row>
    <row r="12" spans="1:13" x14ac:dyDescent="0.25">
      <c r="A12" s="42" t="s">
        <v>98</v>
      </c>
      <c r="B12" s="60"/>
      <c r="C12" s="43" t="s">
        <v>78</v>
      </c>
      <c r="D12" s="33"/>
      <c r="E12" s="33"/>
      <c r="F12" s="33"/>
      <c r="G12" s="33"/>
      <c r="H12" s="33"/>
      <c r="I12" s="33"/>
      <c r="J12" s="33"/>
      <c r="K12" s="33"/>
      <c r="L12" s="33"/>
      <c r="M12" s="33"/>
    </row>
    <row r="13" spans="1:13" x14ac:dyDescent="0.25">
      <c r="A13" s="39" t="s">
        <v>65</v>
      </c>
      <c r="B13" s="57"/>
      <c r="C13" s="37" t="s">
        <v>91</v>
      </c>
      <c r="D13" s="64" t="str">
        <f>IFERROR('Packaging Calculator'!Y$11,"-")</f>
        <v>-</v>
      </c>
      <c r="E13" s="33"/>
      <c r="F13" s="33"/>
      <c r="G13" s="33"/>
      <c r="H13" s="33"/>
      <c r="I13" s="33"/>
      <c r="J13" s="33"/>
      <c r="K13" s="33"/>
      <c r="L13" s="33"/>
      <c r="M13" s="33"/>
    </row>
    <row r="14" spans="1:13" x14ac:dyDescent="0.25">
      <c r="A14" s="39" t="s">
        <v>63</v>
      </c>
      <c r="B14" s="57"/>
      <c r="C14" s="37" t="s">
        <v>92</v>
      </c>
      <c r="D14" s="64" t="str">
        <f>IFERROR('Packaging Calculator'!Z$11,"-")</f>
        <v>-</v>
      </c>
      <c r="E14" s="33"/>
      <c r="F14" s="33"/>
      <c r="G14" s="33"/>
      <c r="H14" s="33"/>
      <c r="I14" s="33"/>
      <c r="J14" s="33"/>
      <c r="K14" s="33"/>
      <c r="L14" s="33"/>
      <c r="M14" s="33"/>
    </row>
    <row r="15" spans="1:13" ht="15.75" thickBot="1" x14ac:dyDescent="0.3">
      <c r="A15" s="40" t="s">
        <v>64</v>
      </c>
      <c r="B15" s="58"/>
      <c r="C15" s="37" t="s">
        <v>93</v>
      </c>
      <c r="D15" s="64" t="str">
        <f>IFERROR('Packaging Calculator'!AA$11,"-")</f>
        <v>-</v>
      </c>
      <c r="E15" s="33"/>
      <c r="F15" s="33"/>
      <c r="G15" s="33"/>
      <c r="H15" s="33"/>
      <c r="I15" s="33"/>
      <c r="J15" s="33"/>
      <c r="K15" s="33"/>
      <c r="L15" s="33"/>
      <c r="M15" s="33"/>
    </row>
    <row r="16" spans="1:13" x14ac:dyDescent="0.25">
      <c r="A16" s="33"/>
      <c r="B16" s="33"/>
      <c r="C16" s="38" t="s">
        <v>94</v>
      </c>
      <c r="D16" s="64" t="str">
        <f>IFERROR('Packaging Calculator'!AB$11,"-")</f>
        <v>-</v>
      </c>
      <c r="E16" s="33"/>
      <c r="F16" s="33"/>
      <c r="G16" s="33"/>
      <c r="H16" s="33"/>
      <c r="I16" s="33"/>
      <c r="J16" s="33"/>
      <c r="K16" s="33"/>
      <c r="L16" s="33"/>
      <c r="M16" s="33"/>
    </row>
    <row r="17" spans="1:13" x14ac:dyDescent="0.25">
      <c r="A17" s="33"/>
      <c r="B17" s="33"/>
      <c r="C17" s="38" t="s">
        <v>95</v>
      </c>
      <c r="D17" s="64" t="str">
        <f>IFERROR('Packaging Calculator'!AC$11,"-")</f>
        <v>-</v>
      </c>
      <c r="E17" s="33"/>
      <c r="F17" s="33"/>
      <c r="G17" s="33"/>
      <c r="H17" s="33"/>
      <c r="I17" s="33"/>
      <c r="J17" s="33"/>
      <c r="K17" s="33"/>
      <c r="L17" s="33"/>
      <c r="M17" s="33"/>
    </row>
    <row r="18" spans="1:13" ht="15.75" thickBot="1" x14ac:dyDescent="0.3">
      <c r="A18" s="33"/>
      <c r="B18" s="33"/>
      <c r="C18" s="44" t="s">
        <v>96</v>
      </c>
      <c r="D18" s="64" t="str">
        <f>IFERROR('Packaging Calculator'!AD$11,"-")</f>
        <v>-</v>
      </c>
      <c r="E18" s="33"/>
      <c r="F18" s="33"/>
      <c r="G18" s="33"/>
      <c r="H18" s="33"/>
      <c r="I18" s="33"/>
      <c r="J18" s="33"/>
      <c r="K18" s="33"/>
      <c r="L18" s="33"/>
      <c r="M18" s="33"/>
    </row>
    <row r="19" spans="1:13" x14ac:dyDescent="0.25">
      <c r="A19" s="42" t="s">
        <v>102</v>
      </c>
      <c r="B19" s="62"/>
      <c r="C19" s="67"/>
      <c r="D19" s="33"/>
      <c r="E19" s="33"/>
      <c r="F19" s="33"/>
      <c r="G19" s="33"/>
      <c r="H19" s="33"/>
      <c r="I19" s="33"/>
      <c r="J19" s="33"/>
      <c r="K19" s="33"/>
      <c r="L19" s="33"/>
      <c r="M19" s="33"/>
    </row>
    <row r="20" spans="1:13" x14ac:dyDescent="0.25">
      <c r="A20" s="39" t="s">
        <v>65</v>
      </c>
      <c r="B20" s="61"/>
      <c r="C20" s="68"/>
      <c r="D20" s="33"/>
      <c r="E20" s="33"/>
      <c r="F20" s="33"/>
      <c r="G20" s="33"/>
      <c r="H20" s="33"/>
      <c r="I20" s="33"/>
      <c r="J20" s="33"/>
      <c r="K20" s="33"/>
      <c r="L20" s="33"/>
      <c r="M20" s="33"/>
    </row>
    <row r="21" spans="1:13" x14ac:dyDescent="0.25">
      <c r="A21" s="39" t="s">
        <v>103</v>
      </c>
      <c r="B21" s="61"/>
      <c r="C21" s="68"/>
      <c r="D21" s="33"/>
      <c r="E21" s="33"/>
      <c r="F21" s="33"/>
      <c r="G21" s="33"/>
      <c r="H21" s="33"/>
      <c r="I21" s="33"/>
      <c r="J21" s="33"/>
      <c r="K21" s="33"/>
      <c r="L21" s="33"/>
      <c r="M21" s="33"/>
    </row>
    <row r="22" spans="1:13" x14ac:dyDescent="0.25">
      <c r="A22" s="39" t="s">
        <v>74</v>
      </c>
      <c r="B22" s="63"/>
      <c r="C22" s="68"/>
      <c r="D22" s="33"/>
      <c r="E22" s="33"/>
      <c r="F22" s="33"/>
      <c r="G22" s="33"/>
      <c r="H22" s="33"/>
      <c r="I22" s="33"/>
      <c r="J22" s="33"/>
      <c r="K22" s="33"/>
      <c r="L22" s="33"/>
      <c r="M22" s="33"/>
    </row>
    <row r="23" spans="1:13" x14ac:dyDescent="0.25">
      <c r="A23" s="84" t="s">
        <v>75</v>
      </c>
      <c r="B23" s="71"/>
      <c r="C23" s="72"/>
      <c r="D23" s="33"/>
      <c r="E23" s="33"/>
      <c r="F23" s="33"/>
      <c r="G23" s="33"/>
      <c r="H23" s="33"/>
      <c r="I23" s="33"/>
      <c r="J23" s="33"/>
      <c r="K23" s="33"/>
      <c r="L23" s="33"/>
      <c r="M23" s="33"/>
    </row>
    <row r="24" spans="1:13" ht="15.75" thickBot="1" x14ac:dyDescent="0.3">
      <c r="A24" s="85"/>
      <c r="B24" s="73"/>
      <c r="C24" s="74"/>
      <c r="D24" s="33"/>
      <c r="E24" s="33"/>
      <c r="F24" s="33"/>
      <c r="G24" s="33"/>
      <c r="H24" s="33"/>
      <c r="I24" s="33"/>
      <c r="J24" s="33"/>
      <c r="K24" s="33"/>
      <c r="L24" s="33"/>
      <c r="M24" s="33"/>
    </row>
    <row r="25" spans="1:13" ht="15.75" thickBot="1" x14ac:dyDescent="0.3">
      <c r="A25" s="45" t="s">
        <v>73</v>
      </c>
      <c r="B25" s="33"/>
      <c r="C25" s="33"/>
      <c r="D25" s="33"/>
      <c r="E25" s="33"/>
      <c r="F25" s="33"/>
      <c r="G25" s="33"/>
      <c r="H25" s="33"/>
      <c r="I25" s="33"/>
      <c r="J25" s="33"/>
      <c r="K25" s="33"/>
      <c r="L25" s="33"/>
      <c r="M25" s="33"/>
    </row>
    <row r="26" spans="1:13" ht="15.75" customHeight="1" x14ac:dyDescent="0.25">
      <c r="A26" s="92" t="s">
        <v>66</v>
      </c>
      <c r="B26" s="93"/>
      <c r="C26" s="93"/>
      <c r="D26" s="93"/>
      <c r="E26" s="94"/>
      <c r="F26" s="33"/>
      <c r="G26" s="33"/>
      <c r="H26" s="33"/>
      <c r="I26" s="33"/>
      <c r="J26" s="33"/>
      <c r="K26" s="33"/>
      <c r="L26" s="33"/>
      <c r="M26" s="33"/>
    </row>
    <row r="27" spans="1:13" ht="15.75" thickBot="1" x14ac:dyDescent="0.3">
      <c r="A27" s="46" t="s">
        <v>67</v>
      </c>
      <c r="B27" s="47" t="s">
        <v>68</v>
      </c>
      <c r="C27" s="47" t="s">
        <v>69</v>
      </c>
      <c r="D27" s="108" t="s">
        <v>70</v>
      </c>
      <c r="E27" s="109"/>
      <c r="F27" s="33"/>
      <c r="G27" s="33"/>
      <c r="H27" s="33"/>
      <c r="I27" s="33"/>
      <c r="J27" s="33"/>
      <c r="K27" s="33"/>
      <c r="L27" s="33"/>
      <c r="M27" s="33"/>
    </row>
    <row r="28" spans="1:13" ht="15.75" x14ac:dyDescent="0.25">
      <c r="A28" s="48" t="s">
        <v>71</v>
      </c>
      <c r="B28" s="26"/>
      <c r="C28" s="24"/>
      <c r="D28" s="110"/>
      <c r="E28" s="111"/>
      <c r="F28" s="33"/>
      <c r="G28" s="33"/>
      <c r="H28" s="33"/>
      <c r="I28" s="33"/>
      <c r="J28" s="33"/>
      <c r="K28" s="33"/>
      <c r="L28" s="33"/>
      <c r="M28" s="33"/>
    </row>
    <row r="29" spans="1:13" ht="15.75" x14ac:dyDescent="0.25">
      <c r="A29" s="49" t="s">
        <v>72</v>
      </c>
      <c r="B29" s="27"/>
      <c r="C29" s="21"/>
      <c r="D29" s="102"/>
      <c r="E29" s="103"/>
      <c r="F29" s="33"/>
      <c r="G29" s="33"/>
      <c r="H29" s="33"/>
      <c r="I29" s="33"/>
      <c r="J29" s="33"/>
      <c r="K29" s="33"/>
      <c r="L29" s="33"/>
      <c r="M29" s="33"/>
    </row>
    <row r="30" spans="1:13" ht="15.75" x14ac:dyDescent="0.25">
      <c r="A30" s="50" t="s">
        <v>83</v>
      </c>
      <c r="B30" s="28"/>
      <c r="C30" s="22"/>
      <c r="D30" s="112"/>
      <c r="E30" s="113"/>
      <c r="F30" s="33"/>
      <c r="G30" s="33"/>
      <c r="H30" s="33"/>
      <c r="I30" s="33"/>
      <c r="J30" s="33"/>
      <c r="K30" s="33"/>
      <c r="L30" s="33"/>
      <c r="M30" s="33"/>
    </row>
    <row r="31" spans="1:13" ht="15.75" x14ac:dyDescent="0.25">
      <c r="A31" s="51" t="s">
        <v>82</v>
      </c>
      <c r="B31" s="29"/>
      <c r="C31" s="21"/>
      <c r="D31" s="102"/>
      <c r="E31" s="103"/>
      <c r="F31" s="33"/>
      <c r="G31" s="33"/>
      <c r="H31" s="33"/>
      <c r="I31" s="33"/>
      <c r="J31" s="33"/>
      <c r="K31" s="33"/>
      <c r="L31" s="33"/>
      <c r="M31" s="33"/>
    </row>
    <row r="32" spans="1:13" ht="15.75" x14ac:dyDescent="0.25">
      <c r="A32" s="51" t="s">
        <v>81</v>
      </c>
      <c r="B32" s="30"/>
      <c r="C32" s="23"/>
      <c r="D32" s="104"/>
      <c r="E32" s="105"/>
      <c r="F32" s="33"/>
      <c r="G32" s="33"/>
      <c r="H32" s="33"/>
      <c r="I32" s="33"/>
      <c r="J32" s="33"/>
      <c r="K32" s="33"/>
      <c r="L32" s="33"/>
      <c r="M32" s="33"/>
    </row>
    <row r="33" spans="1:13" ht="16.5" thickBot="1" x14ac:dyDescent="0.3">
      <c r="A33" s="52" t="s">
        <v>80</v>
      </c>
      <c r="B33" s="31"/>
      <c r="C33" s="25"/>
      <c r="D33" s="106"/>
      <c r="E33" s="107"/>
      <c r="F33" s="33"/>
      <c r="G33" s="33"/>
      <c r="H33" s="33"/>
      <c r="I33" s="33"/>
      <c r="J33" s="33"/>
      <c r="K33" s="33"/>
      <c r="L33" s="33"/>
      <c r="M33" s="33"/>
    </row>
    <row r="34" spans="1:13" ht="16.5" thickBot="1" x14ac:dyDescent="0.3">
      <c r="A34" s="53"/>
      <c r="B34" s="53"/>
      <c r="C34" s="54"/>
      <c r="D34" s="54"/>
      <c r="E34" s="55"/>
      <c r="F34" s="33"/>
      <c r="G34" s="33"/>
      <c r="H34" s="33"/>
      <c r="I34" s="33"/>
      <c r="J34" s="33"/>
      <c r="K34" s="33"/>
      <c r="L34" s="33"/>
      <c r="M34" s="33"/>
    </row>
    <row r="35" spans="1:13" ht="19.5" thickBot="1" x14ac:dyDescent="0.35">
      <c r="A35" s="95" t="s">
        <v>99</v>
      </c>
      <c r="B35" s="96"/>
      <c r="C35" s="96"/>
      <c r="D35" s="96"/>
      <c r="E35" s="96"/>
      <c r="F35" s="97"/>
      <c r="G35" s="33"/>
      <c r="H35" s="33"/>
      <c r="I35" s="56"/>
      <c r="J35" s="33"/>
      <c r="K35" s="33"/>
      <c r="L35" s="33"/>
      <c r="M35" s="33"/>
    </row>
    <row r="36" spans="1:13" x14ac:dyDescent="0.25">
      <c r="A36" s="98" t="s">
        <v>100</v>
      </c>
      <c r="B36" s="99"/>
      <c r="C36" s="99"/>
      <c r="D36" s="99"/>
      <c r="E36" s="99"/>
      <c r="F36" s="100"/>
      <c r="G36" s="33"/>
      <c r="H36" s="33"/>
      <c r="I36" s="56"/>
      <c r="J36" s="33"/>
      <c r="K36" s="33"/>
      <c r="L36" s="33"/>
      <c r="M36" s="33"/>
    </row>
    <row r="37" spans="1:13" x14ac:dyDescent="0.25">
      <c r="A37" s="101" t="s">
        <v>110</v>
      </c>
      <c r="B37" s="87"/>
      <c r="C37" s="87"/>
      <c r="D37" s="87"/>
      <c r="E37" s="87"/>
      <c r="F37" s="88"/>
      <c r="G37" s="33"/>
      <c r="H37" s="33"/>
      <c r="I37" s="56"/>
      <c r="J37" s="33"/>
      <c r="K37" s="33"/>
      <c r="L37" s="33"/>
      <c r="M37" s="33"/>
    </row>
    <row r="38" spans="1:13" x14ac:dyDescent="0.25">
      <c r="A38" s="101" t="s">
        <v>104</v>
      </c>
      <c r="B38" s="114"/>
      <c r="C38" s="114"/>
      <c r="D38" s="114"/>
      <c r="E38" s="114"/>
      <c r="F38" s="115"/>
      <c r="G38" s="33"/>
      <c r="H38" s="33"/>
      <c r="I38" s="56"/>
      <c r="J38" s="33"/>
      <c r="K38" s="33"/>
      <c r="L38" s="33"/>
      <c r="M38" s="33"/>
    </row>
    <row r="39" spans="1:13" x14ac:dyDescent="0.25">
      <c r="A39" s="86" t="s">
        <v>106</v>
      </c>
      <c r="B39" s="87"/>
      <c r="C39" s="87"/>
      <c r="D39" s="87"/>
      <c r="E39" s="87"/>
      <c r="F39" s="88"/>
      <c r="G39" s="33"/>
      <c r="H39" s="33"/>
      <c r="I39" s="56"/>
      <c r="J39" s="33"/>
      <c r="K39" s="33"/>
      <c r="L39" s="33"/>
      <c r="M39" s="33"/>
    </row>
    <row r="40" spans="1:13" ht="15.75" thickBot="1" x14ac:dyDescent="0.3">
      <c r="A40" s="89" t="s">
        <v>107</v>
      </c>
      <c r="B40" s="90"/>
      <c r="C40" s="90"/>
      <c r="D40" s="90"/>
      <c r="E40" s="90"/>
      <c r="F40" s="91"/>
      <c r="G40" s="33"/>
      <c r="H40" s="33"/>
      <c r="I40" s="56"/>
      <c r="J40" s="33"/>
      <c r="K40" s="33"/>
      <c r="L40" s="33"/>
      <c r="M40" s="33"/>
    </row>
    <row r="41" spans="1:13" ht="15.75" hidden="1" x14ac:dyDescent="0.25">
      <c r="A41" s="53"/>
      <c r="B41" s="53"/>
      <c r="C41" s="54"/>
      <c r="D41" s="54"/>
      <c r="E41" s="55"/>
      <c r="F41" s="55"/>
      <c r="G41" s="33"/>
      <c r="H41" s="33"/>
      <c r="I41" s="56"/>
      <c r="J41" s="33"/>
      <c r="K41" s="33"/>
      <c r="L41" s="33"/>
      <c r="M41" s="33"/>
    </row>
    <row r="42" spans="1:13" hidden="1" x14ac:dyDescent="0.25">
      <c r="A42" s="33"/>
      <c r="B42" s="33"/>
      <c r="C42" s="33"/>
      <c r="D42" s="33"/>
      <c r="E42" s="33"/>
      <c r="F42" s="33"/>
      <c r="G42" s="33"/>
      <c r="H42" s="33"/>
      <c r="I42" s="33"/>
      <c r="J42" s="33"/>
      <c r="K42" s="33"/>
      <c r="L42" s="33"/>
      <c r="M42" s="33"/>
    </row>
  </sheetData>
  <sheetProtection algorithmName="SHA-512" hashValue="EjVv0ZKXR17osD8zFL5JH3Nlz3nqKjAUuTo7Tu17ANqrFPycz81WBV8QY5F/vVbeNUvTTt723XkyXzWRifBluA==" saltValue="50xZRz8+/H8/IjP0GhZcAg==" spinCount="100000" sheet="1" selectLockedCells="1"/>
  <mergeCells count="19">
    <mergeCell ref="A39:F39"/>
    <mergeCell ref="A40:F40"/>
    <mergeCell ref="A26:E26"/>
    <mergeCell ref="A35:F35"/>
    <mergeCell ref="A36:F36"/>
    <mergeCell ref="A37:F37"/>
    <mergeCell ref="D31:E31"/>
    <mergeCell ref="D32:E32"/>
    <mergeCell ref="D33:E33"/>
    <mergeCell ref="D27:E27"/>
    <mergeCell ref="D28:E28"/>
    <mergeCell ref="D29:E29"/>
    <mergeCell ref="D30:E30"/>
    <mergeCell ref="A38:F38"/>
    <mergeCell ref="A5:B5"/>
    <mergeCell ref="B23:C24"/>
    <mergeCell ref="C1:E1"/>
    <mergeCell ref="C2:E3"/>
    <mergeCell ref="A23:A24"/>
  </mergeCells>
  <conditionalFormatting sqref="B19:B23 B1:B3 B6:B8 B10 B12:B15">
    <cfRule type="containsBlanks" dxfId="2" priority="4">
      <formula>LEN(TRIM(B1))=0</formula>
    </cfRule>
  </conditionalFormatting>
  <conditionalFormatting sqref="B19:B21">
    <cfRule type="expression" dxfId="1" priority="3" stopIfTrue="1">
      <formula>IF($B$4="Standard",TRUE,FALSE)</formula>
    </cfRule>
  </conditionalFormatting>
  <conditionalFormatting sqref="B12:B13">
    <cfRule type="expression" dxfId="0" priority="2" stopIfTrue="1">
      <formula>IF($B$4="Non Standard",TRUE,FALSE)</formula>
    </cfRule>
  </conditionalFormatting>
  <dataValidations count="1">
    <dataValidation type="list" allowBlank="1" showInputMessage="1" showErrorMessage="1" sqref="B4" xr:uid="{8FC92FEF-6CAB-42D2-85A0-17120F1ABF59}">
      <formula1>"Standard,Non Standard"</formula1>
    </dataValidation>
  </dataValidations>
  <printOptions horizontalCentered="1" verticalCentered="1"/>
  <pageMargins left="0.7" right="0.7" top="0.55000000000000004" bottom="0.43" header="0.3" footer="0.3"/>
  <pageSetup scale="89" orientation="landscape" r:id="rId1"/>
  <headerFooter>
    <oddHeader>&amp;C&amp;"Calibri"&amp;10&amp;K000000 Oshkosh Corporation Classification - Restricted&amp;1#_x000D_</oddHeader>
    <evenHeader>&amp;COshkosh Corporation Classification: Restricted</evenHeader>
    <firstHeader>&amp;COshkosh Corporation Classification: Restricted</firstHead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DE1E857C-0326-4F81-9CED-46EF26C59F22}">
          <x14:formula1>
            <xm:f>'Data Validation'!$A$1:$A$13</xm:f>
          </x14:formula1>
          <xm:sqref>B12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91656D-F4CC-4BDC-BF59-56A76E8517C7}">
  <sheetPr codeName="Sheet2"/>
  <dimension ref="A1:AD11"/>
  <sheetViews>
    <sheetView topLeftCell="B1" workbookViewId="0">
      <selection activeCell="C24" sqref="C24"/>
    </sheetView>
  </sheetViews>
  <sheetFormatPr defaultRowHeight="15" x14ac:dyDescent="0.25"/>
  <sheetData>
    <row r="1" spans="1:30" ht="23.25" x14ac:dyDescent="0.35">
      <c r="A1" s="117" t="s">
        <v>35</v>
      </c>
      <c r="B1" s="117"/>
      <c r="C1" s="117"/>
      <c r="D1" s="117"/>
      <c r="E1" s="117"/>
      <c r="F1" s="1"/>
      <c r="G1" s="1"/>
      <c r="H1" s="118" t="s">
        <v>36</v>
      </c>
      <c r="I1" s="118"/>
      <c r="J1" s="118"/>
      <c r="K1" s="118"/>
      <c r="L1" s="118"/>
      <c r="M1" s="119" t="s">
        <v>37</v>
      </c>
      <c r="N1" s="119"/>
      <c r="O1" s="119"/>
      <c r="P1" s="119"/>
      <c r="Q1" s="120" t="s">
        <v>19</v>
      </c>
      <c r="R1" s="120"/>
      <c r="S1" s="120"/>
      <c r="T1" s="120"/>
      <c r="U1" s="120"/>
      <c r="V1" s="120"/>
      <c r="W1" s="120"/>
      <c r="X1" s="1"/>
      <c r="Y1" s="116" t="s">
        <v>20</v>
      </c>
      <c r="Z1" s="116"/>
      <c r="AA1" s="116"/>
      <c r="AB1" s="116"/>
      <c r="AC1" s="116"/>
      <c r="AD1" s="116"/>
    </row>
    <row r="2" spans="1:30" ht="23.25" x14ac:dyDescent="0.35">
      <c r="A2" s="117"/>
      <c r="B2" s="117"/>
      <c r="C2" s="117"/>
      <c r="D2" s="117"/>
      <c r="E2" s="117"/>
      <c r="F2" s="1"/>
      <c r="G2" s="1"/>
      <c r="H2" s="118"/>
      <c r="I2" s="118"/>
      <c r="J2" s="118"/>
      <c r="K2" s="118"/>
      <c r="L2" s="118"/>
      <c r="M2" s="119"/>
      <c r="N2" s="119"/>
      <c r="O2" s="119"/>
      <c r="P2" s="119"/>
      <c r="Q2" s="120"/>
      <c r="R2" s="120"/>
      <c r="S2" s="120"/>
      <c r="T2" s="120"/>
      <c r="U2" s="120"/>
      <c r="V2" s="120"/>
      <c r="W2" s="120"/>
      <c r="X2" s="1"/>
      <c r="Y2" s="116"/>
      <c r="Z2" s="116"/>
      <c r="AA2" s="116"/>
      <c r="AB2" s="116"/>
      <c r="AC2" s="116"/>
      <c r="AD2" s="116"/>
    </row>
    <row r="3" spans="1:30" ht="23.25" x14ac:dyDescent="0.35">
      <c r="A3" s="117"/>
      <c r="B3" s="117"/>
      <c r="C3" s="117"/>
      <c r="D3" s="117"/>
      <c r="E3" s="117"/>
      <c r="F3" s="1" t="s">
        <v>38</v>
      </c>
      <c r="G3" s="1"/>
      <c r="H3" s="13">
        <f t="shared" ref="H3:P3" si="0">H4*H5*H6</f>
        <v>270.5625</v>
      </c>
      <c r="I3" s="13">
        <f t="shared" si="0"/>
        <v>613.96875</v>
      </c>
      <c r="J3" s="13">
        <f t="shared" si="0"/>
        <v>989.171875</v>
      </c>
      <c r="K3" s="13">
        <f t="shared" si="0"/>
        <v>1350</v>
      </c>
      <c r="L3" s="13">
        <f t="shared" si="0"/>
        <v>3450</v>
      </c>
      <c r="M3" s="14">
        <f t="shared" si="0"/>
        <v>232.65</v>
      </c>
      <c r="N3" s="14">
        <f t="shared" si="0"/>
        <v>830.96</v>
      </c>
      <c r="O3" s="14">
        <f t="shared" si="0"/>
        <v>1140.3600000000001</v>
      </c>
      <c r="P3" s="14">
        <f t="shared" si="0"/>
        <v>1891.7599999999998</v>
      </c>
      <c r="Q3" s="2">
        <f>Q4*Q5*Q6</f>
        <v>232.65</v>
      </c>
      <c r="R3" s="2">
        <f t="shared" ref="R3:W3" si="1">R4*R5*R6</f>
        <v>830.96</v>
      </c>
      <c r="S3" s="2">
        <f t="shared" si="1"/>
        <v>1891.7599999999998</v>
      </c>
      <c r="T3" s="2">
        <f t="shared" si="1"/>
        <v>3718.2599999999993</v>
      </c>
      <c r="U3" s="2">
        <f t="shared" si="1"/>
        <v>13965.588</v>
      </c>
      <c r="V3" s="2">
        <f t="shared" si="1"/>
        <v>21115.079999999998</v>
      </c>
      <c r="W3" s="2">
        <f t="shared" si="1"/>
        <v>50231.6</v>
      </c>
      <c r="X3" s="3"/>
      <c r="Y3" s="4">
        <f>Y4*Y5*Y6</f>
        <v>225</v>
      </c>
      <c r="Z3" s="4">
        <f t="shared" ref="Z3:AD3" si="2">Z4*Z5*Z6</f>
        <v>720</v>
      </c>
      <c r="AA3" s="4">
        <f t="shared" si="2"/>
        <v>1920</v>
      </c>
      <c r="AB3" s="4">
        <f t="shared" si="2"/>
        <v>5040</v>
      </c>
      <c r="AC3" s="4">
        <f t="shared" si="2"/>
        <v>14400</v>
      </c>
      <c r="AD3" s="4">
        <f t="shared" si="2"/>
        <v>51840</v>
      </c>
    </row>
    <row r="4" spans="1:30" ht="23.25" x14ac:dyDescent="0.35">
      <c r="A4" s="117"/>
      <c r="B4" s="117"/>
      <c r="C4" s="117"/>
      <c r="D4" s="117"/>
      <c r="E4" s="117"/>
      <c r="F4" s="1" t="s">
        <v>39</v>
      </c>
      <c r="G4" s="1"/>
      <c r="H4" s="15">
        <v>9.25</v>
      </c>
      <c r="I4" s="15">
        <v>14.75</v>
      </c>
      <c r="J4" s="15">
        <v>14.75</v>
      </c>
      <c r="K4" s="15">
        <v>20</v>
      </c>
      <c r="L4" s="15">
        <v>20</v>
      </c>
      <c r="M4" s="14">
        <v>9.4</v>
      </c>
      <c r="N4" s="14">
        <v>9.4</v>
      </c>
      <c r="O4" s="14">
        <v>12.9</v>
      </c>
      <c r="P4" s="14">
        <v>21.4</v>
      </c>
      <c r="Q4" s="5">
        <v>9.4</v>
      </c>
      <c r="R4" s="5">
        <v>9.4</v>
      </c>
      <c r="S4" s="5">
        <v>21.4</v>
      </c>
      <c r="T4" s="5">
        <v>45.4</v>
      </c>
      <c r="U4" s="5">
        <v>29.4</v>
      </c>
      <c r="V4" s="5">
        <v>29.4</v>
      </c>
      <c r="W4" s="5">
        <v>44.5</v>
      </c>
      <c r="X4" s="3"/>
      <c r="Y4" s="6">
        <v>9</v>
      </c>
      <c r="Z4" s="6">
        <v>12</v>
      </c>
      <c r="AA4" s="6">
        <v>20</v>
      </c>
      <c r="AB4" s="6">
        <v>36</v>
      </c>
      <c r="AC4" s="6">
        <v>30</v>
      </c>
      <c r="AD4" s="6">
        <v>48</v>
      </c>
    </row>
    <row r="5" spans="1:30" ht="23.25" x14ac:dyDescent="0.35">
      <c r="A5" s="117"/>
      <c r="B5" s="117"/>
      <c r="C5" s="117"/>
      <c r="D5" s="117"/>
      <c r="E5" s="117"/>
      <c r="F5" s="1" t="s">
        <v>40</v>
      </c>
      <c r="G5" s="1"/>
      <c r="H5" s="15">
        <v>6.5</v>
      </c>
      <c r="I5" s="15">
        <v>9.25</v>
      </c>
      <c r="J5" s="15">
        <v>9.25</v>
      </c>
      <c r="K5" s="15">
        <v>15</v>
      </c>
      <c r="L5" s="15">
        <v>15</v>
      </c>
      <c r="M5" s="14">
        <v>5.5</v>
      </c>
      <c r="N5" s="14">
        <v>13</v>
      </c>
      <c r="O5" s="14">
        <v>13</v>
      </c>
      <c r="P5" s="14">
        <v>13</v>
      </c>
      <c r="Q5" s="5">
        <v>5.5</v>
      </c>
      <c r="R5" s="5">
        <v>13</v>
      </c>
      <c r="S5" s="5">
        <v>13</v>
      </c>
      <c r="T5" s="5">
        <v>13</v>
      </c>
      <c r="U5" s="5">
        <v>27.3</v>
      </c>
      <c r="V5" s="5">
        <v>27</v>
      </c>
      <c r="W5" s="5">
        <v>41.5</v>
      </c>
      <c r="X5" s="3"/>
      <c r="Y5" s="6">
        <v>5</v>
      </c>
      <c r="Z5" s="6">
        <v>10</v>
      </c>
      <c r="AA5" s="6">
        <v>12</v>
      </c>
      <c r="AB5" s="6">
        <v>14</v>
      </c>
      <c r="AC5" s="6">
        <v>30</v>
      </c>
      <c r="AD5" s="6">
        <v>30</v>
      </c>
    </row>
    <row r="6" spans="1:30" ht="23.25" x14ac:dyDescent="0.35">
      <c r="A6" s="117"/>
      <c r="B6" s="117"/>
      <c r="C6" s="117"/>
      <c r="D6" s="117"/>
      <c r="E6" s="117"/>
      <c r="F6" s="1" t="s">
        <v>41</v>
      </c>
      <c r="G6" s="1"/>
      <c r="H6" s="15">
        <v>4.5</v>
      </c>
      <c r="I6" s="15">
        <v>4.5</v>
      </c>
      <c r="J6" s="15">
        <v>7.25</v>
      </c>
      <c r="K6" s="15">
        <v>4.5</v>
      </c>
      <c r="L6" s="15">
        <v>11.5</v>
      </c>
      <c r="M6" s="14">
        <v>4.5</v>
      </c>
      <c r="N6" s="14">
        <v>6.8</v>
      </c>
      <c r="O6" s="14">
        <v>6.8</v>
      </c>
      <c r="P6" s="14">
        <v>6.8</v>
      </c>
      <c r="Q6" s="5">
        <v>4.5</v>
      </c>
      <c r="R6" s="5">
        <v>6.8</v>
      </c>
      <c r="S6" s="5">
        <v>6.8</v>
      </c>
      <c r="T6" s="5">
        <v>6.3</v>
      </c>
      <c r="U6" s="5">
        <v>17.399999999999999</v>
      </c>
      <c r="V6" s="5">
        <v>26.6</v>
      </c>
      <c r="W6" s="5">
        <v>27.2</v>
      </c>
      <c r="X6" s="3"/>
      <c r="Y6" s="6">
        <v>5</v>
      </c>
      <c r="Z6" s="6">
        <v>6</v>
      </c>
      <c r="AA6" s="6">
        <v>8</v>
      </c>
      <c r="AB6" s="6">
        <v>10</v>
      </c>
      <c r="AC6" s="6">
        <v>16</v>
      </c>
      <c r="AD6" s="6">
        <v>36</v>
      </c>
    </row>
    <row r="7" spans="1:30" ht="23.25" x14ac:dyDescent="0.35">
      <c r="A7" s="117"/>
      <c r="B7" s="117"/>
      <c r="C7" s="117"/>
      <c r="D7" s="117"/>
      <c r="E7" s="117"/>
      <c r="F7" s="3" t="s">
        <v>42</v>
      </c>
      <c r="G7" s="3"/>
      <c r="H7" s="15">
        <v>50</v>
      </c>
      <c r="I7" s="15">
        <v>50</v>
      </c>
      <c r="J7" s="15">
        <v>50</v>
      </c>
      <c r="K7" s="15">
        <v>50</v>
      </c>
      <c r="L7" s="15">
        <v>50</v>
      </c>
      <c r="M7" s="14">
        <v>50</v>
      </c>
      <c r="N7" s="14">
        <v>50</v>
      </c>
      <c r="O7" s="14">
        <v>50</v>
      </c>
      <c r="P7" s="14">
        <v>50</v>
      </c>
      <c r="Q7" s="5">
        <v>50</v>
      </c>
      <c r="R7" s="5">
        <v>50</v>
      </c>
      <c r="S7" s="5">
        <v>50</v>
      </c>
      <c r="T7" s="5">
        <v>100</v>
      </c>
      <c r="U7" s="5">
        <v>1500</v>
      </c>
      <c r="V7" s="5">
        <v>1800</v>
      </c>
      <c r="W7" s="5">
        <v>2000</v>
      </c>
      <c r="X7" s="3"/>
      <c r="Y7" s="6">
        <v>35</v>
      </c>
      <c r="Z7" s="6">
        <v>35</v>
      </c>
      <c r="AA7" s="6">
        <v>35</v>
      </c>
      <c r="AB7" s="6">
        <v>35</v>
      </c>
      <c r="AC7" s="6">
        <v>800</v>
      </c>
      <c r="AD7" s="6">
        <v>800</v>
      </c>
    </row>
    <row r="8" spans="1:30" ht="23.25" x14ac:dyDescent="0.35">
      <c r="A8" s="117"/>
      <c r="B8" s="117"/>
      <c r="C8" s="117"/>
      <c r="D8" s="117"/>
      <c r="E8" s="117"/>
      <c r="F8" s="3" t="s">
        <v>43</v>
      </c>
      <c r="G8" s="3"/>
      <c r="H8" s="15">
        <v>33.799999999999997</v>
      </c>
      <c r="I8" s="15">
        <v>32.4</v>
      </c>
      <c r="J8" s="15">
        <v>31</v>
      </c>
      <c r="K8" s="15">
        <v>30.4</v>
      </c>
      <c r="L8" s="15">
        <v>30</v>
      </c>
      <c r="M8" s="14">
        <v>33.799999999999997</v>
      </c>
      <c r="N8" s="14">
        <v>32.4</v>
      </c>
      <c r="O8" s="14">
        <v>31</v>
      </c>
      <c r="P8" s="14">
        <v>30.4</v>
      </c>
      <c r="Q8" s="5">
        <v>33.799999999999997</v>
      </c>
      <c r="R8" s="5">
        <v>32.4</v>
      </c>
      <c r="S8" s="5">
        <v>30.4</v>
      </c>
      <c r="T8" s="5">
        <v>26.7</v>
      </c>
      <c r="U8" s="5">
        <v>1500</v>
      </c>
      <c r="V8" s="5">
        <v>1800</v>
      </c>
      <c r="W8" s="5">
        <v>2000</v>
      </c>
      <c r="X8" s="3"/>
      <c r="Y8" s="6">
        <v>35</v>
      </c>
      <c r="Z8" s="6">
        <v>35</v>
      </c>
      <c r="AA8" s="6">
        <v>35</v>
      </c>
      <c r="AB8" s="6">
        <v>35</v>
      </c>
      <c r="AC8" s="6">
        <v>800</v>
      </c>
      <c r="AD8" s="6">
        <v>800</v>
      </c>
    </row>
    <row r="9" spans="1:30" ht="23.25" x14ac:dyDescent="0.35">
      <c r="A9" s="117"/>
      <c r="B9" s="117"/>
      <c r="C9" s="117"/>
      <c r="D9" s="117"/>
      <c r="E9" s="117"/>
      <c r="F9" s="3" t="s">
        <v>44</v>
      </c>
      <c r="G9" s="3"/>
      <c r="H9" s="16" t="s">
        <v>45</v>
      </c>
      <c r="I9" s="16" t="s">
        <v>46</v>
      </c>
      <c r="J9" s="16" t="s">
        <v>47</v>
      </c>
      <c r="K9" s="16" t="s">
        <v>48</v>
      </c>
      <c r="L9" s="16" t="s">
        <v>49</v>
      </c>
      <c r="M9" s="17" t="s">
        <v>50</v>
      </c>
      <c r="N9" s="17" t="s">
        <v>51</v>
      </c>
      <c r="O9" s="17" t="s">
        <v>52</v>
      </c>
      <c r="P9" s="17" t="s">
        <v>53</v>
      </c>
      <c r="Q9" s="7" t="s">
        <v>6</v>
      </c>
      <c r="R9" s="7" t="s">
        <v>7</v>
      </c>
      <c r="S9" s="7" t="s">
        <v>8</v>
      </c>
      <c r="T9" s="7" t="s">
        <v>9</v>
      </c>
      <c r="U9" s="7" t="s">
        <v>10</v>
      </c>
      <c r="V9" s="7" t="s">
        <v>11</v>
      </c>
      <c r="W9" s="7" t="s">
        <v>12</v>
      </c>
      <c r="X9" s="8"/>
      <c r="Y9" s="9" t="s">
        <v>13</v>
      </c>
      <c r="Z9" s="9" t="s">
        <v>14</v>
      </c>
      <c r="AA9" s="9" t="s">
        <v>15</v>
      </c>
      <c r="AB9" s="9" t="s">
        <v>16</v>
      </c>
      <c r="AC9" s="9" t="s">
        <v>17</v>
      </c>
      <c r="AD9" s="9" t="s">
        <v>18</v>
      </c>
    </row>
    <row r="10" spans="1:30" ht="157.5" x14ac:dyDescent="0.25">
      <c r="A10" s="10" t="s">
        <v>54</v>
      </c>
      <c r="B10" s="10" t="s">
        <v>2</v>
      </c>
      <c r="C10" s="10" t="s">
        <v>3</v>
      </c>
      <c r="D10" s="10" t="s">
        <v>4</v>
      </c>
      <c r="E10" s="10" t="s">
        <v>55</v>
      </c>
      <c r="F10" s="10" t="s">
        <v>5</v>
      </c>
      <c r="G10" s="10" t="s">
        <v>56</v>
      </c>
      <c r="H10" s="10" t="s">
        <v>29</v>
      </c>
      <c r="I10" s="10" t="s">
        <v>57</v>
      </c>
      <c r="J10" s="10" t="s">
        <v>58</v>
      </c>
      <c r="K10" s="10" t="s">
        <v>59</v>
      </c>
      <c r="L10" s="10" t="s">
        <v>32</v>
      </c>
      <c r="M10" s="10" t="s">
        <v>50</v>
      </c>
      <c r="N10" s="10" t="s">
        <v>51</v>
      </c>
      <c r="O10" s="10" t="s">
        <v>52</v>
      </c>
      <c r="P10" s="10" t="s">
        <v>53</v>
      </c>
      <c r="Q10" s="10" t="s">
        <v>21</v>
      </c>
      <c r="R10" s="10" t="s">
        <v>22</v>
      </c>
      <c r="S10" s="10" t="s">
        <v>23</v>
      </c>
      <c r="T10" s="10" t="s">
        <v>24</v>
      </c>
      <c r="U10" s="10" t="s">
        <v>25</v>
      </c>
      <c r="V10" s="10" t="s">
        <v>26</v>
      </c>
      <c r="W10" s="10" t="s">
        <v>27</v>
      </c>
      <c r="X10" s="10" t="s">
        <v>28</v>
      </c>
      <c r="Y10" s="10" t="s">
        <v>29</v>
      </c>
      <c r="Z10" s="10" t="s">
        <v>30</v>
      </c>
      <c r="AA10" s="10" t="s">
        <v>31</v>
      </c>
      <c r="AB10" s="10" t="s">
        <v>32</v>
      </c>
      <c r="AC10" s="10" t="s">
        <v>33</v>
      </c>
      <c r="AD10" s="10" t="s">
        <v>34</v>
      </c>
    </row>
    <row r="11" spans="1:30" ht="18.75" x14ac:dyDescent="0.3">
      <c r="A11" s="18" t="s">
        <v>60</v>
      </c>
      <c r="B11" s="19">
        <f>'Packaging Data Sheet'!B6</f>
        <v>0</v>
      </c>
      <c r="C11" s="19">
        <f>'Packaging Data Sheet'!B7</f>
        <v>0</v>
      </c>
      <c r="D11" s="19">
        <f>'Packaging Data Sheet'!B8</f>
        <v>0</v>
      </c>
      <c r="E11" s="19" t="s">
        <v>61</v>
      </c>
      <c r="F11" s="19">
        <f>'Packaging Data Sheet'!B10</f>
        <v>0</v>
      </c>
      <c r="G11" s="19" t="s">
        <v>62</v>
      </c>
      <c r="H11" s="11" t="e">
        <f t="shared" ref="H11:W11" si="3">ROUNDDOWN(MIN(MAX(ROUNDDOWN(H$4/$B11,0)*ROUNDDOWN(H$5/$C11,0)*ROUNDDOWN(H$6/$D11,0),ROUNDDOWN(H$4/$C11,0)*ROUNDDOWN(H$5/$D11,0)*ROUNDDOWN(H$6/$B11,0),ROUNDDOWN(H$4/$D11,0)*ROUNDDOWN(H$5/$B11,0)*ROUNDDOWN(H$6/$C11,0),ROUNDDOWN(H$4/$B11,0)*ROUNDDOWN(H$5/$D11,0)*ROUNDDOWN(H$6/$C11,0),ROUNDDOWN(H$4/$C11,0)*ROUNDDOWN(H$6/$B11,0)*ROUNDDOWN(H$5/$C11,0)),H$8/$F11),0)</f>
        <v>#DIV/0!</v>
      </c>
      <c r="I11" s="11" t="e">
        <f t="shared" si="3"/>
        <v>#DIV/0!</v>
      </c>
      <c r="J11" s="11" t="e">
        <f t="shared" si="3"/>
        <v>#DIV/0!</v>
      </c>
      <c r="K11" s="11" t="e">
        <f t="shared" si="3"/>
        <v>#DIV/0!</v>
      </c>
      <c r="L11" s="11" t="e">
        <f t="shared" si="3"/>
        <v>#DIV/0!</v>
      </c>
      <c r="M11" s="11" t="e">
        <f t="shared" si="3"/>
        <v>#DIV/0!</v>
      </c>
      <c r="N11" s="11" t="e">
        <f t="shared" si="3"/>
        <v>#DIV/0!</v>
      </c>
      <c r="O11" s="11" t="e">
        <f t="shared" si="3"/>
        <v>#DIV/0!</v>
      </c>
      <c r="P11" s="11" t="e">
        <f t="shared" si="3"/>
        <v>#DIV/0!</v>
      </c>
      <c r="Q11" s="11" t="e">
        <f t="shared" si="3"/>
        <v>#DIV/0!</v>
      </c>
      <c r="R11" s="11" t="e">
        <f t="shared" si="3"/>
        <v>#DIV/0!</v>
      </c>
      <c r="S11" s="11" t="e">
        <f t="shared" si="3"/>
        <v>#DIV/0!</v>
      </c>
      <c r="T11" s="11" t="e">
        <f t="shared" si="3"/>
        <v>#DIV/0!</v>
      </c>
      <c r="U11" s="11" t="e">
        <f t="shared" si="3"/>
        <v>#DIV/0!</v>
      </c>
      <c r="V11" s="11" t="e">
        <f t="shared" si="3"/>
        <v>#DIV/0!</v>
      </c>
      <c r="W11" s="11" t="e">
        <f t="shared" si="3"/>
        <v>#DIV/0!</v>
      </c>
      <c r="X11" s="12" t="e">
        <f>IF(SUM(Q11:W11)&gt;0,"O","X")</f>
        <v>#DIV/0!</v>
      </c>
      <c r="Y11" s="11" t="e">
        <f t="shared" ref="Y11:AD11" si="4">ROUNDDOWN(MIN(MAX(ROUNDDOWN(Y$4/$B11,0)*ROUNDDOWN(Y$5/$C11,0)*ROUNDDOWN(Y$6/$D11,0),ROUNDDOWN(Y$4/$C11,0)*ROUNDDOWN(Y$5/$D11,0)*ROUNDDOWN(Y$6/$B11,0),ROUNDDOWN(Y$4/$D11,0)*ROUNDDOWN(Y$5/$B11,0)*ROUNDDOWN(Y$6/$C11,0),ROUNDDOWN(Y$4/$B11,0)*ROUNDDOWN(Y$5/$D11,0)*ROUNDDOWN(Y$6/$C11,0),ROUNDDOWN(Y$4/$C11,0)*ROUNDDOWN(Y$6/$B11,0)*ROUNDDOWN(Y$5/$C11,0)),Y$8/$F11),0)</f>
        <v>#DIV/0!</v>
      </c>
      <c r="Z11" s="11" t="e">
        <f t="shared" si="4"/>
        <v>#DIV/0!</v>
      </c>
      <c r="AA11" s="11" t="e">
        <f t="shared" si="4"/>
        <v>#DIV/0!</v>
      </c>
      <c r="AB11" s="11" t="e">
        <f t="shared" si="4"/>
        <v>#DIV/0!</v>
      </c>
      <c r="AC11" s="11" t="e">
        <f t="shared" si="4"/>
        <v>#DIV/0!</v>
      </c>
      <c r="AD11" s="11" t="e">
        <f t="shared" si="4"/>
        <v>#DIV/0!</v>
      </c>
    </row>
  </sheetData>
  <mergeCells count="5">
    <mergeCell ref="Y1:AD2"/>
    <mergeCell ref="A1:E9"/>
    <mergeCell ref="H1:L2"/>
    <mergeCell ref="M1:P2"/>
    <mergeCell ref="Q1:W2"/>
  </mergeCells>
  <pageMargins left="0.7" right="0.7" top="0.75" bottom="0.75" header="0.3" footer="0.3"/>
  <pageSetup orientation="portrait" r:id="rId1"/>
  <headerFooter>
    <oddHeader>&amp;C&amp;"Calibri"&amp;10&amp;K000000 Oshkosh Corporation Classification - Restricted&amp;1#_x000D_</oddHeader>
    <evenHeader>&amp;COshkosh Corporation Classification: Restricted</evenHeader>
    <firstHeader>&amp;COshkosh Corporation Classification: Restricted</first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27CEC3-B9B0-4F3C-9089-310629CC5DA3}">
  <sheetPr codeName="Sheet3"/>
  <dimension ref="A1:A13"/>
  <sheetViews>
    <sheetView workbookViewId="0">
      <selection activeCell="H35" sqref="H35"/>
    </sheetView>
  </sheetViews>
  <sheetFormatPr defaultRowHeight="15" x14ac:dyDescent="0.25"/>
  <sheetData>
    <row r="1" spans="1:1" x14ac:dyDescent="0.25">
      <c r="A1" s="20" t="s">
        <v>84</v>
      </c>
    </row>
    <row r="2" spans="1:1" x14ac:dyDescent="0.25">
      <c r="A2" s="20" t="s">
        <v>85</v>
      </c>
    </row>
    <row r="3" spans="1:1" x14ac:dyDescent="0.25">
      <c r="A3" s="20" t="s">
        <v>86</v>
      </c>
    </row>
    <row r="4" spans="1:1" x14ac:dyDescent="0.25">
      <c r="A4" s="20" t="s">
        <v>87</v>
      </c>
    </row>
    <row r="5" spans="1:1" x14ac:dyDescent="0.25">
      <c r="A5" s="20" t="s">
        <v>88</v>
      </c>
    </row>
    <row r="6" spans="1:1" x14ac:dyDescent="0.25">
      <c r="A6" s="20" t="s">
        <v>89</v>
      </c>
    </row>
    <row r="7" spans="1:1" x14ac:dyDescent="0.25">
      <c r="A7" s="20" t="s">
        <v>90</v>
      </c>
    </row>
    <row r="8" spans="1:1" x14ac:dyDescent="0.25">
      <c r="A8" s="20" t="s">
        <v>91</v>
      </c>
    </row>
    <row r="9" spans="1:1" x14ac:dyDescent="0.25">
      <c r="A9" s="20" t="s">
        <v>92</v>
      </c>
    </row>
    <row r="10" spans="1:1" x14ac:dyDescent="0.25">
      <c r="A10" s="20" t="s">
        <v>93</v>
      </c>
    </row>
    <row r="11" spans="1:1" x14ac:dyDescent="0.25">
      <c r="A11" s="20" t="s">
        <v>94</v>
      </c>
    </row>
    <row r="12" spans="1:1" x14ac:dyDescent="0.25">
      <c r="A12" s="20" t="s">
        <v>95</v>
      </c>
    </row>
    <row r="13" spans="1:1" x14ac:dyDescent="0.25">
      <c r="A13" s="20" t="s">
        <v>96</v>
      </c>
    </row>
  </sheetData>
  <pageMargins left="0.7" right="0.7" top="0.75" bottom="0.75" header="0.3" footer="0.3"/>
  <pageSetup orientation="portrait" r:id="rId1"/>
  <headerFooter>
    <oddHeader>&amp;C&amp;"Calibri"&amp;10&amp;K000000 Oshkosh Corporation Classification - Restricted&amp;1#_x000D_</oddHeader>
    <evenHeader>&amp;COshkosh Corporation Classification: Restricted</evenHeader>
    <firstHeader>&amp;COshkosh Corporation Classification: Restricted</first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Packaging Data Sheet</vt:lpstr>
      <vt:lpstr>'Packaging Data Sheet'!Print_Area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Justin A Wilcox</dc:creator>
  <cp:lastModifiedBy>Dawn Brown</cp:lastModifiedBy>
  <cp:lastPrinted>2019-02-28T20:42:58Z</cp:lastPrinted>
  <dcterms:created xsi:type="dcterms:W3CDTF">2018-10-24T12:08:47Z</dcterms:created>
  <dcterms:modified xsi:type="dcterms:W3CDTF">2022-12-06T14:21:29Z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7a1db05b-12cf-4c7b-ac6f-4def260ff118</vt:lpwstr>
  </property>
  <property fmtid="{D5CDD505-2E9C-101B-9397-08002B2CF9AE}" pid="3" name="OshkoshDataType">
    <vt:lpwstr>Restricted</vt:lpwstr>
  </property>
  <property fmtid="{D5CDD505-2E9C-101B-9397-08002B2CF9AE}" pid="4" name="VisualMarking">
    <vt:lpwstr>YES</vt:lpwstr>
  </property>
  <property fmtid="{D5CDD505-2E9C-101B-9397-08002B2CF9AE}" pid="5" name="MSIP_Label_36994447-1ba5-4609-ae08-e5bd252dd33f_Enabled">
    <vt:lpwstr>True</vt:lpwstr>
  </property>
  <property fmtid="{D5CDD505-2E9C-101B-9397-08002B2CF9AE}" pid="6" name="MSIP_Label_36994447-1ba5-4609-ae08-e5bd252dd33f_SiteId">
    <vt:lpwstr>1d844aaf-abdd-4241-8239-4a5e7b69a3e0</vt:lpwstr>
  </property>
  <property fmtid="{D5CDD505-2E9C-101B-9397-08002B2CF9AE}" pid="7" name="MSIP_Label_36994447-1ba5-4609-ae08-e5bd252dd33f_Owner">
    <vt:lpwstr>194855@oshkoshglobal.com</vt:lpwstr>
  </property>
  <property fmtid="{D5CDD505-2E9C-101B-9397-08002B2CF9AE}" pid="8" name="MSIP_Label_36994447-1ba5-4609-ae08-e5bd252dd33f_SetDate">
    <vt:lpwstr>2019-02-28T20:44:08.4916101Z</vt:lpwstr>
  </property>
  <property fmtid="{D5CDD505-2E9C-101B-9397-08002B2CF9AE}" pid="9" name="MSIP_Label_36994447-1ba5-4609-ae08-e5bd252dd33f_Name">
    <vt:lpwstr>Restricted</vt:lpwstr>
  </property>
  <property fmtid="{D5CDD505-2E9C-101B-9397-08002B2CF9AE}" pid="10" name="MSIP_Label_36994447-1ba5-4609-ae08-e5bd252dd33f_Application">
    <vt:lpwstr>Microsoft Azure Information Protection</vt:lpwstr>
  </property>
  <property fmtid="{D5CDD505-2E9C-101B-9397-08002B2CF9AE}" pid="11" name="MSIP_Label_36994447-1ba5-4609-ae08-e5bd252dd33f_Extended_MSFT_Method">
    <vt:lpwstr>Automatic</vt:lpwstr>
  </property>
  <property fmtid="{D5CDD505-2E9C-101B-9397-08002B2CF9AE}" pid="12" name="MSIP_Label_ff462120-e871-4f1d-84ea-7289b5fdd404_Enabled">
    <vt:lpwstr>true</vt:lpwstr>
  </property>
  <property fmtid="{D5CDD505-2E9C-101B-9397-08002B2CF9AE}" pid="13" name="MSIP_Label_ff462120-e871-4f1d-84ea-7289b5fdd404_SetDate">
    <vt:lpwstr>2022-12-06T14:21:08Z</vt:lpwstr>
  </property>
  <property fmtid="{D5CDD505-2E9C-101B-9397-08002B2CF9AE}" pid="14" name="MSIP_Label_ff462120-e871-4f1d-84ea-7289b5fdd404_Method">
    <vt:lpwstr>Standard</vt:lpwstr>
  </property>
  <property fmtid="{D5CDD505-2E9C-101B-9397-08002B2CF9AE}" pid="15" name="MSIP_Label_ff462120-e871-4f1d-84ea-7289b5fdd404_Name">
    <vt:lpwstr>Restricted - Visual Marking - YES</vt:lpwstr>
  </property>
  <property fmtid="{D5CDD505-2E9C-101B-9397-08002B2CF9AE}" pid="16" name="MSIP_Label_ff462120-e871-4f1d-84ea-7289b5fdd404_SiteId">
    <vt:lpwstr>a84d585b-574d-4eb7-be2a-eaea93ef7b1f</vt:lpwstr>
  </property>
  <property fmtid="{D5CDD505-2E9C-101B-9397-08002B2CF9AE}" pid="17" name="MSIP_Label_ff462120-e871-4f1d-84ea-7289b5fdd404_ActionId">
    <vt:lpwstr>531b4eb4-631c-40b7-b9a5-ad3209e10b6a</vt:lpwstr>
  </property>
  <property fmtid="{D5CDD505-2E9C-101B-9397-08002B2CF9AE}" pid="18" name="MSIP_Label_ff462120-e871-4f1d-84ea-7289b5fdd404_ContentBits">
    <vt:lpwstr>1</vt:lpwstr>
  </property>
</Properties>
</file>